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045" windowHeight="7785" tabRatio="714" activeTab="0"/>
  </bookViews>
  <sheets>
    <sheet name="lookup tables" sheetId="1" r:id="rId1"/>
    <sheet name="week 1" sheetId="2" r:id="rId2"/>
    <sheet name="Week 1-S" sheetId="3" r:id="rId3"/>
    <sheet name="week 2" sheetId="4" r:id="rId4"/>
    <sheet name="Week 2 - S" sheetId="5" r:id="rId5"/>
    <sheet name="week 3" sheetId="6" r:id="rId6"/>
    <sheet name="Week 3-S" sheetId="7" r:id="rId7"/>
    <sheet name="week 4" sheetId="8" r:id="rId8"/>
    <sheet name="Week 4 - S" sheetId="9" r:id="rId9"/>
    <sheet name="week 5" sheetId="10" r:id="rId10"/>
    <sheet name="Week 5 - S" sheetId="11" r:id="rId11"/>
    <sheet name="week 6" sheetId="12" r:id="rId12"/>
    <sheet name="Week 6-S" sheetId="13" r:id="rId13"/>
    <sheet name="week 7" sheetId="14" r:id="rId14"/>
    <sheet name="Week 7 - S " sheetId="15" r:id="rId15"/>
    <sheet name="week 8" sheetId="16" r:id="rId16"/>
    <sheet name="Week 8 - S" sheetId="17" r:id="rId17"/>
    <sheet name="week 9" sheetId="18" r:id="rId18"/>
    <sheet name="Week 9-S" sheetId="19" r:id="rId19"/>
    <sheet name="week 10" sheetId="20" r:id="rId20"/>
    <sheet name="Week 10 - S" sheetId="21" r:id="rId21"/>
    <sheet name="week 11" sheetId="22" r:id="rId22"/>
    <sheet name="Week 11 - S" sheetId="23" r:id="rId23"/>
    <sheet name="week 12" sheetId="24" r:id="rId24"/>
    <sheet name="Week 12-S" sheetId="25" r:id="rId25"/>
    <sheet name="week 13" sheetId="26" r:id="rId26"/>
    <sheet name="Week 13 S" sheetId="27" r:id="rId27"/>
    <sheet name="week 14" sheetId="28" r:id="rId28"/>
    <sheet name="Week 14- S" sheetId="29" r:id="rId29"/>
    <sheet name="week 15" sheetId="30" r:id="rId30"/>
    <sheet name="Week 15-S" sheetId="31" r:id="rId31"/>
    <sheet name="make ups White" sheetId="32" r:id="rId32"/>
    <sheet name="Makeup White - S" sheetId="33" r:id="rId33"/>
    <sheet name="makeup Red" sheetId="34" r:id="rId34"/>
    <sheet name="Makeup Red - S" sheetId="35" r:id="rId35"/>
    <sheet name="makeup Blue" sheetId="36" r:id="rId36"/>
    <sheet name="Makeup Blue - S" sheetId="37" r:id="rId37"/>
    <sheet name="2nd White Mu" sheetId="38" r:id="rId38"/>
    <sheet name="2nd Blue MU" sheetId="39" r:id="rId39"/>
    <sheet name="2nd Red MU" sheetId="40" r:id="rId40"/>
    <sheet name="Sheet1" sheetId="41" r:id="rId41"/>
  </sheets>
  <definedNames>
    <definedName name="_xlnm.Print_Area" localSheetId="37">'2nd White Mu'!$A$35:$O$43</definedName>
  </definedNames>
  <calcPr fullCalcOnLoad="1"/>
</workbook>
</file>

<file path=xl/sharedStrings.xml><?xml version="1.0" encoding="utf-8"?>
<sst xmlns="http://schemas.openxmlformats.org/spreadsheetml/2006/main" count="1036" uniqueCount="48">
  <si>
    <t>Hole hdcp</t>
  </si>
  <si>
    <t>Hole</t>
  </si>
  <si>
    <t>Total</t>
  </si>
  <si>
    <t>Net</t>
  </si>
  <si>
    <t>Points</t>
  </si>
  <si>
    <t>Hdcp</t>
  </si>
  <si>
    <t>Blue</t>
  </si>
  <si>
    <t xml:space="preserve"> </t>
  </si>
  <si>
    <t>Golfer #</t>
  </si>
  <si>
    <t>Golfer name</t>
  </si>
  <si>
    <t>Par</t>
  </si>
  <si>
    <t>Nine</t>
  </si>
  <si>
    <t xml:space="preserve">White </t>
  </si>
  <si>
    <t>Red</t>
  </si>
  <si>
    <t>Handicap</t>
  </si>
  <si>
    <t>hnd sc</t>
  </si>
  <si>
    <t xml:space="preserve">week </t>
  </si>
  <si>
    <t xml:space="preserve">  </t>
  </si>
  <si>
    <t>Hand 1-3</t>
  </si>
  <si>
    <t>Hand 4-6</t>
  </si>
  <si>
    <t xml:space="preserve">Max # on any </t>
  </si>
  <si>
    <t>4 or less</t>
  </si>
  <si>
    <t>Double bogey</t>
  </si>
  <si>
    <t>5-9</t>
  </si>
  <si>
    <t>10-14</t>
  </si>
  <si>
    <t>15-19</t>
  </si>
  <si>
    <t>Ed Knapp</t>
  </si>
  <si>
    <t>Mark Dentinger</t>
  </si>
  <si>
    <t>Bill Sano</t>
  </si>
  <si>
    <t>Doug Hampton</t>
  </si>
  <si>
    <t>Brad VanAuken</t>
  </si>
  <si>
    <t>Hand 7-9</t>
  </si>
  <si>
    <t>Hand 10-12</t>
  </si>
  <si>
    <t>Hand 13-15</t>
  </si>
  <si>
    <t>Tom Zayac</t>
  </si>
  <si>
    <t>Gunnar Isaacson</t>
  </si>
  <si>
    <t>Tony Grzymala</t>
  </si>
  <si>
    <t>Patrick Knapp</t>
  </si>
  <si>
    <t>Fred Schlensker</t>
  </si>
  <si>
    <t>Harold Connely</t>
  </si>
  <si>
    <t>Rick Huckemeyer</t>
  </si>
  <si>
    <t>Jim Ferro</t>
  </si>
  <si>
    <t>Ed Roche</t>
  </si>
  <si>
    <t>Harvey Gibson</t>
  </si>
  <si>
    <t>John Irwin</t>
  </si>
  <si>
    <t>White - S</t>
  </si>
  <si>
    <t>Red - S</t>
  </si>
  <si>
    <t>Blue - 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</si>
</sst>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4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4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8"/>
      <color indexed="48"/>
      <name val="Times New Roman"/>
      <family val="1"/>
    </font>
    <font>
      <sz val="12"/>
      <color indexed="56"/>
      <name val="Times New Roman"/>
      <family val="1"/>
    </font>
    <font>
      <b/>
      <u val="single"/>
      <sz val="12"/>
      <color indexed="30"/>
      <name val="Times New Roman"/>
      <family val="1"/>
    </font>
    <font>
      <sz val="8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63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8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3C40EC"/>
      <name val="Times New Roman"/>
      <family val="1"/>
    </font>
    <font>
      <b/>
      <u val="single"/>
      <sz val="12"/>
      <color rgb="FF3C40EC"/>
      <name val="Times New Roman"/>
      <family val="1"/>
    </font>
    <font>
      <b/>
      <sz val="12"/>
      <color rgb="FF3C40EC"/>
      <name val="Times New Roman"/>
      <family val="1"/>
    </font>
    <font>
      <b/>
      <sz val="8"/>
      <color rgb="FF3C40EC"/>
      <name val="Times New Roman"/>
      <family val="1"/>
    </font>
    <font>
      <sz val="12"/>
      <color theme="3"/>
      <name val="Times New Roman"/>
      <family val="1"/>
    </font>
    <font>
      <b/>
      <u val="single"/>
      <sz val="12"/>
      <color rgb="FF0070C0"/>
      <name val="Times New Roman"/>
      <family val="1"/>
    </font>
    <font>
      <sz val="8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1" tint="0.15000000596046448"/>
      <name val="Times New Roman"/>
      <family val="1"/>
    </font>
    <font>
      <b/>
      <sz val="12"/>
      <color rgb="FF002060"/>
      <name val="Times New Roman"/>
      <family val="1"/>
    </font>
    <font>
      <b/>
      <u val="single"/>
      <sz val="12"/>
      <color rgb="FF00206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" fillId="0" borderId="12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15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5" fillId="0" borderId="11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6" fillId="0" borderId="16" xfId="0" applyFont="1" applyFill="1" applyBorder="1" applyAlignment="1">
      <alignment/>
    </xf>
    <xf numFmtId="0" fontId="65" fillId="0" borderId="13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0" fillId="33" borderId="0" xfId="0" applyFill="1" applyAlignment="1">
      <alignment/>
    </xf>
    <xf numFmtId="0" fontId="65" fillId="0" borderId="0" xfId="0" applyFont="1" applyFill="1" applyAlignment="1">
      <alignment/>
    </xf>
    <xf numFmtId="0" fontId="64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5" fillId="35" borderId="13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/>
    </xf>
    <xf numFmtId="0" fontId="3" fillId="33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/>
    </xf>
    <xf numFmtId="0" fontId="70" fillId="35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12" xfId="0" applyFont="1" applyFill="1" applyBorder="1" applyAlignment="1">
      <alignment/>
    </xf>
    <xf numFmtId="0" fontId="72" fillId="0" borderId="15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3" fillId="0" borderId="11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74" fillId="0" borderId="16" xfId="0" applyFont="1" applyFill="1" applyBorder="1" applyAlignment="1">
      <alignment/>
    </xf>
    <xf numFmtId="0" fontId="71" fillId="0" borderId="0" xfId="0" applyFont="1" applyAlignment="1">
      <alignment/>
    </xf>
    <xf numFmtId="0" fontId="67" fillId="0" borderId="0" xfId="0" applyFont="1" applyAlignment="1">
      <alignment/>
    </xf>
    <xf numFmtId="0" fontId="73" fillId="34" borderId="0" xfId="0" applyFont="1" applyFill="1" applyAlignment="1">
      <alignment/>
    </xf>
    <xf numFmtId="0" fontId="73" fillId="35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3" fillId="0" borderId="15" xfId="0" applyFont="1" applyFill="1" applyBorder="1" applyAlignment="1">
      <alignment/>
    </xf>
    <xf numFmtId="0" fontId="66" fillId="35" borderId="16" xfId="0" applyFont="1" applyFill="1" applyBorder="1" applyAlignment="1">
      <alignment/>
    </xf>
    <xf numFmtId="0" fontId="65" fillId="35" borderId="15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5" fillId="0" borderId="0" xfId="0" applyFont="1" applyAlignment="1">
      <alignment/>
    </xf>
    <xf numFmtId="0" fontId="0" fillId="18" borderId="0" xfId="0" applyFill="1" applyAlignment="1">
      <alignment/>
    </xf>
    <xf numFmtId="0" fontId="0" fillId="18" borderId="12" xfId="0" applyFill="1" applyBorder="1" applyAlignment="1">
      <alignment horizontal="center"/>
    </xf>
    <xf numFmtId="0" fontId="0" fillId="18" borderId="12" xfId="0" applyFill="1" applyBorder="1" applyAlignment="1">
      <alignment/>
    </xf>
    <xf numFmtId="0" fontId="0" fillId="18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3" fillId="9" borderId="0" xfId="0" applyFont="1" applyFill="1" applyAlignment="1">
      <alignment/>
    </xf>
    <xf numFmtId="0" fontId="0" fillId="9" borderId="12" xfId="0" applyFont="1" applyFill="1" applyBorder="1" applyAlignment="1">
      <alignment/>
    </xf>
    <xf numFmtId="0" fontId="2" fillId="9" borderId="12" xfId="0" applyFont="1" applyFill="1" applyBorder="1" applyAlignment="1">
      <alignment vertical="center"/>
    </xf>
    <xf numFmtId="0" fontId="2" fillId="9" borderId="12" xfId="0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Border="1" applyAlignment="1">
      <alignment/>
    </xf>
    <xf numFmtId="0" fontId="0" fillId="9" borderId="0" xfId="0" applyFill="1" applyAlignment="1">
      <alignment horizontal="center"/>
    </xf>
    <xf numFmtId="0" fontId="70" fillId="0" borderId="0" xfId="0" applyFont="1" applyFill="1" applyAlignment="1">
      <alignment/>
    </xf>
    <xf numFmtId="0" fontId="76" fillId="0" borderId="12" xfId="0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7" fillId="0" borderId="16" xfId="0" applyFont="1" applyFill="1" applyBorder="1" applyAlignment="1">
      <alignment/>
    </xf>
    <xf numFmtId="0" fontId="78" fillId="35" borderId="13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8" fillId="0" borderId="15" xfId="0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0" fillId="18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79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7" borderId="12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0" fillId="0" borderId="0" xfId="0" applyAlignment="1">
      <alignment horizontal="right"/>
    </xf>
    <xf numFmtId="0" fontId="3" fillId="8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12" xfId="0" applyFont="1" applyFill="1" applyBorder="1" applyAlignment="1">
      <alignment/>
    </xf>
    <xf numFmtId="0" fontId="83" fillId="0" borderId="15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2" fillId="0" borderId="11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0" fillId="40" borderId="11" xfId="0" applyFill="1" applyBorder="1" applyAlignment="1">
      <alignment/>
    </xf>
    <xf numFmtId="0" fontId="2" fillId="40" borderId="11" xfId="0" applyFont="1" applyFill="1" applyBorder="1" applyAlignment="1">
      <alignment vertical="center"/>
    </xf>
    <xf numFmtId="0" fontId="2" fillId="40" borderId="12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81" fillId="4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65" fillId="3" borderId="0" xfId="0" applyFont="1" applyFill="1" applyAlignment="1">
      <alignment/>
    </xf>
    <xf numFmtId="0" fontId="3" fillId="40" borderId="0" xfId="0" applyFont="1" applyFill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82" fillId="8" borderId="0" xfId="0" applyFont="1" applyFill="1" applyAlignment="1">
      <alignment/>
    </xf>
    <xf numFmtId="0" fontId="82" fillId="40" borderId="0" xfId="0" applyFont="1" applyFill="1" applyAlignment="1">
      <alignment/>
    </xf>
    <xf numFmtId="0" fontId="0" fillId="40" borderId="0" xfId="0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right"/>
    </xf>
    <xf numFmtId="0" fontId="65" fillId="0" borderId="11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0" fillId="40" borderId="11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2" fillId="41" borderId="11" xfId="0" applyFont="1" applyFill="1" applyBorder="1" applyAlignment="1">
      <alignment vertical="center"/>
    </xf>
    <xf numFmtId="0" fontId="2" fillId="41" borderId="12" xfId="0" applyFont="1" applyFill="1" applyBorder="1" applyAlignment="1">
      <alignment vertical="center"/>
    </xf>
    <xf numFmtId="0" fontId="0" fillId="41" borderId="0" xfId="0" applyFill="1" applyAlignment="1">
      <alignment/>
    </xf>
    <xf numFmtId="0" fontId="2" fillId="41" borderId="0" xfId="0" applyFont="1" applyFill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eergolfers.com/results.php" TargetMode="External" /><Relationship Id="rId3" Type="http://schemas.openxmlformats.org/officeDocument/2006/relationships/hyperlink" Target="http://beergolfers.com/results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19</xdr:row>
      <xdr:rowOff>0</xdr:rowOff>
    </xdr:from>
    <xdr:to>
      <xdr:col>3</xdr:col>
      <xdr:colOff>0</xdr:colOff>
      <xdr:row>21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00475"/>
          <a:ext cx="1905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45</xdr:row>
      <xdr:rowOff>228600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74407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5916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4869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0</xdr:rowOff>
    </xdr:from>
    <xdr:to>
      <xdr:col>6</xdr:col>
      <xdr:colOff>0</xdr:colOff>
      <xdr:row>51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72515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7</xdr:col>
      <xdr:colOff>0</xdr:colOff>
      <xdr:row>46</xdr:row>
      <xdr:rowOff>0</xdr:rowOff>
    </xdr:to>
    <xdr:pic>
      <xdr:nvPicPr>
        <xdr:cNvPr id="1" name="Picture 1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7</xdr:col>
      <xdr:colOff>0</xdr:colOff>
      <xdr:row>51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706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7</xdr:col>
      <xdr:colOff>0</xdr:colOff>
      <xdr:row>51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706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45</xdr:row>
      <xdr:rowOff>228600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974407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7</xdr:col>
      <xdr:colOff>0</xdr:colOff>
      <xdr:row>51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706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45</xdr:row>
      <xdr:rowOff>228600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715500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6297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6</xdr:col>
      <xdr:colOff>0</xdr:colOff>
      <xdr:row>46</xdr:row>
      <xdr:rowOff>0</xdr:rowOff>
    </xdr:to>
    <xdr:pic>
      <xdr:nvPicPr>
        <xdr:cNvPr id="1" name="Picture 2" descr="return-butto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80110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9"/>
  <sheetViews>
    <sheetView tabSelected="1" zoomScalePageLayoutView="0" workbookViewId="0" topLeftCell="A1">
      <selection activeCell="C18" sqref="C18"/>
    </sheetView>
  </sheetViews>
  <sheetFormatPr defaultColWidth="9.00390625" defaultRowHeight="15.75"/>
  <cols>
    <col min="2" max="2" width="15.00390625" style="0" customWidth="1"/>
    <col min="3" max="8" width="10.50390625" style="0" customWidth="1"/>
  </cols>
  <sheetData>
    <row r="1" spans="1:7" ht="15.75">
      <c r="A1" t="s">
        <v>8</v>
      </c>
      <c r="B1" t="s">
        <v>9</v>
      </c>
      <c r="C1" t="s">
        <v>18</v>
      </c>
      <c r="D1" t="s">
        <v>19</v>
      </c>
      <c r="E1" t="s">
        <v>31</v>
      </c>
      <c r="F1" t="s">
        <v>32</v>
      </c>
      <c r="G1" t="s">
        <v>33</v>
      </c>
    </row>
    <row r="2" spans="1:3" ht="15.75">
      <c r="A2" s="15">
        <v>1</v>
      </c>
      <c r="B2" s="21" t="s">
        <v>26</v>
      </c>
      <c r="C2">
        <v>9</v>
      </c>
    </row>
    <row r="3" spans="1:3" ht="15.75">
      <c r="A3" s="15">
        <v>2</v>
      </c>
      <c r="B3" s="21" t="s">
        <v>36</v>
      </c>
      <c r="C3">
        <v>16</v>
      </c>
    </row>
    <row r="4" spans="1:3" ht="15.75">
      <c r="A4" s="15">
        <v>3</v>
      </c>
      <c r="B4" s="21" t="s">
        <v>37</v>
      </c>
      <c r="C4">
        <v>15</v>
      </c>
    </row>
    <row r="5" spans="1:3" ht="15.75">
      <c r="A5" s="15">
        <v>4</v>
      </c>
      <c r="B5" s="21" t="s">
        <v>39</v>
      </c>
      <c r="C5">
        <v>11</v>
      </c>
    </row>
    <row r="6" spans="1:3" ht="15.75">
      <c r="A6" s="15">
        <v>5</v>
      </c>
      <c r="B6" s="21" t="s">
        <v>41</v>
      </c>
      <c r="C6" s="135">
        <v>10</v>
      </c>
    </row>
    <row r="7" spans="1:3" ht="15.75">
      <c r="A7" s="15">
        <v>6</v>
      </c>
      <c r="B7" s="21" t="s">
        <v>27</v>
      </c>
      <c r="C7">
        <v>9</v>
      </c>
    </row>
    <row r="8" spans="1:3" ht="15.75">
      <c r="A8" s="15">
        <v>7</v>
      </c>
      <c r="B8" s="21" t="s">
        <v>38</v>
      </c>
      <c r="C8">
        <v>6</v>
      </c>
    </row>
    <row r="9" spans="1:8" ht="15.75">
      <c r="A9" s="15">
        <v>8</v>
      </c>
      <c r="B9" s="22" t="s">
        <v>35</v>
      </c>
      <c r="C9">
        <v>3</v>
      </c>
      <c r="H9" s="15" t="s">
        <v>14</v>
      </c>
    </row>
    <row r="10" spans="1:19" ht="15.75">
      <c r="A10" s="15">
        <v>9</v>
      </c>
      <c r="B10" s="21" t="s">
        <v>42</v>
      </c>
      <c r="C10" s="135">
        <v>16</v>
      </c>
      <c r="H10">
        <v>1</v>
      </c>
      <c r="I10" t="s">
        <v>12</v>
      </c>
      <c r="J10">
        <v>6</v>
      </c>
      <c r="K10">
        <v>7</v>
      </c>
      <c r="L10">
        <v>1</v>
      </c>
      <c r="M10">
        <v>5</v>
      </c>
      <c r="N10">
        <v>3</v>
      </c>
      <c r="O10">
        <v>8</v>
      </c>
      <c r="P10">
        <v>2</v>
      </c>
      <c r="Q10">
        <v>9</v>
      </c>
      <c r="R10">
        <v>4</v>
      </c>
      <c r="S10">
        <f aca="true" t="shared" si="0" ref="S10:S15">SUM(J10:R10)</f>
        <v>45</v>
      </c>
    </row>
    <row r="11" spans="1:19" ht="15.75">
      <c r="A11" s="15">
        <v>10</v>
      </c>
      <c r="B11" s="21" t="s">
        <v>29</v>
      </c>
      <c r="C11">
        <v>9</v>
      </c>
      <c r="H11">
        <v>2</v>
      </c>
      <c r="I11" s="31" t="s">
        <v>13</v>
      </c>
      <c r="J11">
        <v>5</v>
      </c>
      <c r="K11">
        <v>3</v>
      </c>
      <c r="L11">
        <v>1</v>
      </c>
      <c r="M11">
        <v>9</v>
      </c>
      <c r="N11">
        <v>6</v>
      </c>
      <c r="O11">
        <v>8</v>
      </c>
      <c r="P11">
        <v>2</v>
      </c>
      <c r="Q11">
        <v>7</v>
      </c>
      <c r="R11">
        <v>4</v>
      </c>
      <c r="S11">
        <f t="shared" si="0"/>
        <v>45</v>
      </c>
    </row>
    <row r="12" spans="1:19" ht="15.75">
      <c r="A12" s="15">
        <v>11</v>
      </c>
      <c r="B12" s="21" t="s">
        <v>44</v>
      </c>
      <c r="C12" s="135">
        <v>10</v>
      </c>
      <c r="H12">
        <v>3</v>
      </c>
      <c r="I12" s="34" t="s">
        <v>6</v>
      </c>
      <c r="J12">
        <v>3</v>
      </c>
      <c r="K12">
        <v>6</v>
      </c>
      <c r="L12">
        <v>1</v>
      </c>
      <c r="M12">
        <v>7</v>
      </c>
      <c r="N12">
        <v>2</v>
      </c>
      <c r="O12">
        <v>8</v>
      </c>
      <c r="P12">
        <v>5</v>
      </c>
      <c r="Q12">
        <v>9</v>
      </c>
      <c r="R12">
        <v>4</v>
      </c>
      <c r="S12">
        <f t="shared" si="0"/>
        <v>45</v>
      </c>
    </row>
    <row r="13" spans="1:19" ht="15.75">
      <c r="A13" s="15">
        <v>12</v>
      </c>
      <c r="B13" s="21" t="s">
        <v>28</v>
      </c>
      <c r="C13">
        <v>12</v>
      </c>
      <c r="H13">
        <v>4</v>
      </c>
      <c r="I13" t="s">
        <v>45</v>
      </c>
      <c r="J13">
        <v>5</v>
      </c>
      <c r="K13">
        <v>8</v>
      </c>
      <c r="L13">
        <v>1</v>
      </c>
      <c r="M13">
        <v>9</v>
      </c>
      <c r="N13">
        <v>3</v>
      </c>
      <c r="O13">
        <v>6</v>
      </c>
      <c r="P13">
        <v>2</v>
      </c>
      <c r="Q13">
        <v>7</v>
      </c>
      <c r="R13">
        <v>4</v>
      </c>
      <c r="S13">
        <f t="shared" si="0"/>
        <v>45</v>
      </c>
    </row>
    <row r="14" spans="1:19" ht="15.75">
      <c r="A14" s="15">
        <v>13</v>
      </c>
      <c r="B14" s="21" t="s">
        <v>43</v>
      </c>
      <c r="C14">
        <v>16</v>
      </c>
      <c r="H14">
        <v>5</v>
      </c>
      <c r="I14" s="31" t="s">
        <v>46</v>
      </c>
      <c r="J14">
        <v>4</v>
      </c>
      <c r="K14">
        <v>2</v>
      </c>
      <c r="L14">
        <v>1</v>
      </c>
      <c r="M14">
        <v>8</v>
      </c>
      <c r="N14">
        <v>5</v>
      </c>
      <c r="O14">
        <v>7</v>
      </c>
      <c r="P14">
        <v>9</v>
      </c>
      <c r="Q14">
        <v>6</v>
      </c>
      <c r="R14">
        <v>3</v>
      </c>
      <c r="S14">
        <f t="shared" si="0"/>
        <v>45</v>
      </c>
    </row>
    <row r="15" spans="1:19" ht="15.75">
      <c r="A15" s="15">
        <v>14</v>
      </c>
      <c r="B15" s="21" t="s">
        <v>34</v>
      </c>
      <c r="C15">
        <v>10</v>
      </c>
      <c r="H15">
        <v>6</v>
      </c>
      <c r="I15" s="34" t="s">
        <v>47</v>
      </c>
      <c r="J15">
        <v>2</v>
      </c>
      <c r="K15">
        <v>4</v>
      </c>
      <c r="L15">
        <v>1</v>
      </c>
      <c r="M15">
        <v>5</v>
      </c>
      <c r="N15">
        <v>3</v>
      </c>
      <c r="O15">
        <v>6</v>
      </c>
      <c r="P15">
        <v>8</v>
      </c>
      <c r="Q15">
        <v>7</v>
      </c>
      <c r="R15">
        <v>9</v>
      </c>
      <c r="S15">
        <f t="shared" si="0"/>
        <v>45</v>
      </c>
    </row>
    <row r="16" spans="1:3" ht="15.75">
      <c r="A16" s="15">
        <v>15</v>
      </c>
      <c r="B16" s="21" t="s">
        <v>40</v>
      </c>
      <c r="C16">
        <v>16</v>
      </c>
    </row>
    <row r="17" spans="1:3" ht="15.75">
      <c r="A17" s="15">
        <v>16</v>
      </c>
      <c r="B17" s="22" t="s">
        <v>30</v>
      </c>
      <c r="C17">
        <v>12</v>
      </c>
    </row>
    <row r="18" spans="8:19" ht="15.75">
      <c r="H18" t="s">
        <v>1</v>
      </c>
      <c r="J18">
        <v>1</v>
      </c>
      <c r="K18">
        <v>2</v>
      </c>
      <c r="L18">
        <v>3</v>
      </c>
      <c r="M18">
        <v>4</v>
      </c>
      <c r="N18">
        <v>5</v>
      </c>
      <c r="O18">
        <v>6</v>
      </c>
      <c r="P18">
        <v>7</v>
      </c>
      <c r="Q18">
        <v>8</v>
      </c>
      <c r="R18">
        <v>9</v>
      </c>
      <c r="S18">
        <f>SUM(J18:R18)</f>
        <v>45</v>
      </c>
    </row>
    <row r="19" ht="15.75">
      <c r="G19" s="122"/>
    </row>
    <row r="21" ht="15.75">
      <c r="H21" s="15" t="s">
        <v>10</v>
      </c>
    </row>
    <row r="22" spans="8:19" ht="15.75">
      <c r="H22">
        <v>1</v>
      </c>
      <c r="I22" t="s">
        <v>12</v>
      </c>
      <c r="J22">
        <v>4</v>
      </c>
      <c r="K22">
        <v>4</v>
      </c>
      <c r="L22">
        <v>4</v>
      </c>
      <c r="M22">
        <v>5</v>
      </c>
      <c r="N22">
        <v>4</v>
      </c>
      <c r="O22">
        <v>3</v>
      </c>
      <c r="P22">
        <v>4</v>
      </c>
      <c r="Q22">
        <v>3</v>
      </c>
      <c r="R22">
        <v>5</v>
      </c>
      <c r="S22">
        <f aca="true" t="shared" si="1" ref="S22:S27">SUM(J22:R22)</f>
        <v>36</v>
      </c>
    </row>
    <row r="23" spans="8:19" ht="15.75">
      <c r="H23">
        <v>2</v>
      </c>
      <c r="I23" s="31" t="s">
        <v>13</v>
      </c>
      <c r="J23">
        <v>5</v>
      </c>
      <c r="K23">
        <v>4</v>
      </c>
      <c r="L23">
        <v>4</v>
      </c>
      <c r="M23">
        <v>3</v>
      </c>
      <c r="N23">
        <v>4</v>
      </c>
      <c r="O23">
        <v>3</v>
      </c>
      <c r="P23">
        <v>4</v>
      </c>
      <c r="Q23">
        <v>4</v>
      </c>
      <c r="R23">
        <v>5</v>
      </c>
      <c r="S23">
        <f t="shared" si="1"/>
        <v>36</v>
      </c>
    </row>
    <row r="24" spans="6:19" ht="15.75">
      <c r="F24" t="s">
        <v>20</v>
      </c>
      <c r="H24">
        <v>3</v>
      </c>
      <c r="I24" s="34" t="s">
        <v>6</v>
      </c>
      <c r="J24">
        <v>5</v>
      </c>
      <c r="K24">
        <v>4</v>
      </c>
      <c r="L24">
        <v>5</v>
      </c>
      <c r="M24">
        <v>4</v>
      </c>
      <c r="N24">
        <v>4</v>
      </c>
      <c r="O24">
        <v>3</v>
      </c>
      <c r="P24">
        <v>5</v>
      </c>
      <c r="Q24">
        <v>3</v>
      </c>
      <c r="R24">
        <v>4</v>
      </c>
      <c r="S24">
        <f t="shared" si="1"/>
        <v>37</v>
      </c>
    </row>
    <row r="25" spans="6:19" ht="15.75">
      <c r="F25" t="s">
        <v>1</v>
      </c>
      <c r="H25">
        <v>4</v>
      </c>
      <c r="I25" t="s">
        <v>45</v>
      </c>
      <c r="J25">
        <v>4</v>
      </c>
      <c r="K25">
        <v>4</v>
      </c>
      <c r="L25">
        <v>4</v>
      </c>
      <c r="M25">
        <v>5</v>
      </c>
      <c r="N25">
        <v>4</v>
      </c>
      <c r="O25">
        <v>3</v>
      </c>
      <c r="P25">
        <v>4</v>
      </c>
      <c r="Q25">
        <v>3</v>
      </c>
      <c r="R25">
        <v>5</v>
      </c>
      <c r="S25">
        <f t="shared" si="1"/>
        <v>36</v>
      </c>
    </row>
    <row r="26" spans="4:19" ht="15.75">
      <c r="D26" t="s">
        <v>21</v>
      </c>
      <c r="F26" t="s">
        <v>22</v>
      </c>
      <c r="H26">
        <v>5</v>
      </c>
      <c r="I26" s="31" t="s">
        <v>46</v>
      </c>
      <c r="J26">
        <v>5</v>
      </c>
      <c r="K26">
        <v>4</v>
      </c>
      <c r="L26">
        <v>4</v>
      </c>
      <c r="M26">
        <v>3</v>
      </c>
      <c r="N26">
        <v>4</v>
      </c>
      <c r="O26">
        <v>3</v>
      </c>
      <c r="P26">
        <v>4</v>
      </c>
      <c r="Q26">
        <v>4</v>
      </c>
      <c r="R26">
        <v>5</v>
      </c>
      <c r="S26">
        <f t="shared" si="1"/>
        <v>36</v>
      </c>
    </row>
    <row r="27" spans="4:19" ht="15.75">
      <c r="D27" s="17" t="s">
        <v>23</v>
      </c>
      <c r="F27">
        <v>7</v>
      </c>
      <c r="H27">
        <v>6</v>
      </c>
      <c r="I27" s="34" t="s">
        <v>47</v>
      </c>
      <c r="J27">
        <v>5</v>
      </c>
      <c r="K27">
        <v>4</v>
      </c>
      <c r="L27">
        <v>5</v>
      </c>
      <c r="M27">
        <v>4</v>
      </c>
      <c r="N27">
        <v>4</v>
      </c>
      <c r="O27">
        <v>3</v>
      </c>
      <c r="P27">
        <v>5</v>
      </c>
      <c r="Q27">
        <v>3</v>
      </c>
      <c r="R27">
        <v>4</v>
      </c>
      <c r="S27">
        <f t="shared" si="1"/>
        <v>37</v>
      </c>
    </row>
    <row r="28" spans="4:6" ht="15.75">
      <c r="D28" s="18" t="s">
        <v>24</v>
      </c>
      <c r="F28">
        <v>8</v>
      </c>
    </row>
    <row r="29" spans="4:6" ht="15.75">
      <c r="D29" s="18" t="s">
        <v>25</v>
      </c>
      <c r="F29">
        <v>9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P43"/>
  <sheetViews>
    <sheetView zoomScalePageLayoutView="0" workbookViewId="0" topLeftCell="A28">
      <selection activeCell="N38" sqref="N38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20.25" customHeight="1">
      <c r="A1" s="32"/>
      <c r="B1" s="137" t="s">
        <v>11</v>
      </c>
      <c r="C1" s="137">
        <v>3</v>
      </c>
      <c r="D1" s="153" t="str">
        <f>LOOKUP(C1,'lookup tables'!H22:H24,'lookup tables'!I22:I24)</f>
        <v>Blue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89"/>
    </row>
    <row r="2" spans="1:16" ht="24.75" customHeight="1">
      <c r="A2" s="32"/>
      <c r="B2" s="138" t="s">
        <v>1</v>
      </c>
      <c r="C2" s="139">
        <v>1</v>
      </c>
      <c r="D2" s="139">
        <f>+C2+1</f>
        <v>2</v>
      </c>
      <c r="E2" s="139">
        <f aca="true" t="shared" si="0" ref="E2:K2">+D2+1</f>
        <v>3</v>
      </c>
      <c r="F2" s="139">
        <f t="shared" si="0"/>
        <v>4</v>
      </c>
      <c r="G2" s="139">
        <f t="shared" si="0"/>
        <v>5</v>
      </c>
      <c r="H2" s="139">
        <f t="shared" si="0"/>
        <v>6</v>
      </c>
      <c r="I2" s="139">
        <f t="shared" si="0"/>
        <v>7</v>
      </c>
      <c r="J2" s="139">
        <f>+I2+1</f>
        <v>8</v>
      </c>
      <c r="K2" s="140">
        <f t="shared" si="0"/>
        <v>9</v>
      </c>
      <c r="L2" s="139" t="s">
        <v>2</v>
      </c>
      <c r="M2" s="139" t="s">
        <v>5</v>
      </c>
      <c r="N2" s="139" t="s">
        <v>3</v>
      </c>
      <c r="O2" s="139" t="s">
        <v>4</v>
      </c>
      <c r="P2" s="89"/>
    </row>
    <row r="3" spans="1:16" ht="20.25" customHeight="1">
      <c r="A3" s="32"/>
      <c r="B3" s="141" t="s">
        <v>10</v>
      </c>
      <c r="C3" s="142">
        <f>LOOKUP($C$1,'lookup tables'!$H$22:$H$24,'lookup tables'!J22:J24)</f>
        <v>5</v>
      </c>
      <c r="D3" s="142">
        <f>LOOKUP($C$1,'lookup tables'!$H$22:$H$24,'lookup tables'!K22:K24)</f>
        <v>4</v>
      </c>
      <c r="E3" s="142">
        <f>LOOKUP($C$1,'lookup tables'!$H$22:$H$24,'lookup tables'!L22:L24)</f>
        <v>5</v>
      </c>
      <c r="F3" s="142">
        <f>LOOKUP($C$1,'lookup tables'!$H$22:$H$24,'lookup tables'!M22:M24)</f>
        <v>4</v>
      </c>
      <c r="G3" s="142">
        <f>LOOKUP($C$1,'lookup tables'!$H$22:$H$24,'lookup tables'!N22:N24)</f>
        <v>4</v>
      </c>
      <c r="H3" s="142">
        <f>LOOKUP($C$1,'lookup tables'!$H$22:$H$24,'lookup tables'!O22:O24)</f>
        <v>3</v>
      </c>
      <c r="I3" s="142">
        <f>LOOKUP($C$1,'lookup tables'!$H$22:$H$24,'lookup tables'!P22:P24)</f>
        <v>5</v>
      </c>
      <c r="J3" s="142">
        <f>LOOKUP($C$1,'lookup tables'!$H$22:$H$24,'lookup tables'!Q22:Q24)</f>
        <v>3</v>
      </c>
      <c r="K3" s="142">
        <f>LOOKUP($C$1,'lookup tables'!$H$22:$H$24,'lookup tables'!R22:R24)</f>
        <v>4</v>
      </c>
      <c r="L3" s="142">
        <f aca="true" t="shared" si="1" ref="L3:L8">SUM(C3:K3)</f>
        <v>37</v>
      </c>
      <c r="M3" s="143"/>
      <c r="N3" s="143"/>
      <c r="O3" s="139" t="s">
        <v>15</v>
      </c>
      <c r="P3" s="89"/>
    </row>
    <row r="4" spans="1:15" ht="20.25" customHeight="1">
      <c r="A4" s="5"/>
      <c r="B4" s="28" t="s">
        <v>0</v>
      </c>
      <c r="C4" s="35">
        <f>LOOKUP($C$1,'lookup tables'!$H$10:$H$12,'lookup tables'!J10:J12)</f>
        <v>3</v>
      </c>
      <c r="D4" s="35">
        <f>LOOKUP($C$1,'lookup tables'!$H$10:$H$12,'lookup tables'!K10:K12)</f>
        <v>6</v>
      </c>
      <c r="E4" s="35">
        <f>LOOKUP($C$1,'lookup tables'!$H$10:$H$12,'lookup tables'!L10:L12)</f>
        <v>1</v>
      </c>
      <c r="F4" s="35">
        <f>LOOKUP($C$1,'lookup tables'!$H$10:$H$12,'lookup tables'!M10:M12)</f>
        <v>7</v>
      </c>
      <c r="G4" s="35">
        <f>LOOKUP($C$1,'lookup tables'!$H$10:$H$12,'lookup tables'!N10:N12)</f>
        <v>2</v>
      </c>
      <c r="H4" s="35">
        <f>LOOKUP($C$1,'lookup tables'!$H$10:$H$12,'lookup tables'!O10:O12)</f>
        <v>8</v>
      </c>
      <c r="I4" s="35">
        <f>LOOKUP($C$1,'lookup tables'!$H$10:$H$12,'lookup tables'!P10:P12)</f>
        <v>5</v>
      </c>
      <c r="J4" s="35">
        <f>LOOKUP($C$1,'lookup tables'!$H$10:$H$12,'lookup tables'!Q10:Q12)</f>
        <v>9</v>
      </c>
      <c r="K4" s="35">
        <f>LOOKUP($C$1,'lookup tables'!$H$10:$H$12,'lookup tables'!R10:R12)</f>
        <v>4</v>
      </c>
      <c r="L4" s="29">
        <f t="shared" si="1"/>
        <v>45</v>
      </c>
      <c r="M4" s="50"/>
      <c r="N4" s="50"/>
      <c r="O4" s="50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10</v>
      </c>
      <c r="B7" s="2" t="str">
        <f>LOOKUP(A7,'lookup tables'!$A$2:$A$17,'lookup tables'!$B$2:$B$17)</f>
        <v>Doug Hampton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144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45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11</v>
      </c>
      <c r="B12" s="144" t="str">
        <f>LOOKUP(A12,'lookup tables'!$A$2:$A$17,'lookup tables'!$B$2:$B$17)</f>
        <v>John Irwin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146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tables'!$D$2:$D$17)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5">
        <v>12</v>
      </c>
      <c r="B17" s="2" t="str">
        <f>LOOKUP(A17,'lookup tables'!$A$2:$A$17,'lookup tables'!$B$2:$B$17)</f>
        <v>Bill Sano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tables'!$D$2:$D$17)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13</v>
      </c>
      <c r="B22" s="2" t="str">
        <f>LOOKUP(A22,'lookup tables'!$A$2:$A$17,'lookup tables'!$B$2:$B$17)</f>
        <v>Harvey Gibson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5</v>
      </c>
      <c r="B25" s="144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tables'!$D$2:$D$17)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14</v>
      </c>
      <c r="B27" s="144" t="str">
        <f>LOOKUP(A27,'lookup tables'!$A$2:$A$17,'lookup tables'!$B$2:$B$17)</f>
        <v>Tom Zayac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tables'!$D$2:$D$17)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146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tables'!$D$2:$D$17)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 t="s">
        <v>7</v>
      </c>
      <c r="N31" s="8" t="s">
        <v>7</v>
      </c>
      <c r="O31" s="8" t="s">
        <v>7</v>
      </c>
    </row>
    <row r="32" spans="1:15" ht="24.75" customHeight="1">
      <c r="A32" s="5">
        <v>15</v>
      </c>
      <c r="B32" s="144" t="str">
        <f>LOOKUP(A32,'lookup tables'!$A$2:$A$17,'lookup tables'!$B$2:$B$17)</f>
        <v>Rick Huckemeyer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tables'!$D$2:$D$17)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 t="s">
        <v>7</v>
      </c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16</v>
      </c>
      <c r="B37" s="2" t="str">
        <f>LOOKUP(A37,'lookup tables'!$A$2:$A$17,'lookup tables'!$B$2:$B$17)</f>
        <v>Brad VanAuken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8</v>
      </c>
      <c r="B40" s="144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tables'!$D$2:$D$17)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9</v>
      </c>
      <c r="B42" s="144" t="str">
        <f>LOOKUP(A42,'lookup tables'!$A$2:$A$17,'lookup tables'!$B$2:$B$17)</f>
        <v>Ed Roche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tables'!$D$2:$D$17)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47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60" t="s">
        <v>7</v>
      </c>
      <c r="N43" s="160"/>
      <c r="O43" s="160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P43"/>
  <sheetViews>
    <sheetView zoomScalePageLayoutView="0" workbookViewId="0" topLeftCell="A25">
      <selection activeCell="O43" sqref="O43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15.75">
      <c r="A1" s="32"/>
      <c r="B1" s="137" t="s">
        <v>11</v>
      </c>
      <c r="C1" s="137">
        <v>6</v>
      </c>
      <c r="D1" s="153" t="str">
        <f>LOOKUP(C1,'lookup tables'!H22:H27,'lookup tables'!I22:I27)</f>
        <v>Blue - S</v>
      </c>
      <c r="E1" s="137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89"/>
    </row>
    <row r="2" spans="1:16" ht="15.75">
      <c r="A2" s="32"/>
      <c r="B2" s="138" t="s">
        <v>1</v>
      </c>
      <c r="C2" s="139">
        <v>1</v>
      </c>
      <c r="D2" s="139">
        <f>+C2+1</f>
        <v>2</v>
      </c>
      <c r="E2" s="139">
        <f aca="true" t="shared" si="0" ref="E2:K2">+D2+1</f>
        <v>3</v>
      </c>
      <c r="F2" s="139">
        <f t="shared" si="0"/>
        <v>4</v>
      </c>
      <c r="G2" s="139">
        <f t="shared" si="0"/>
        <v>5</v>
      </c>
      <c r="H2" s="139">
        <f t="shared" si="0"/>
        <v>6</v>
      </c>
      <c r="I2" s="139">
        <f t="shared" si="0"/>
        <v>7</v>
      </c>
      <c r="J2" s="139">
        <f>+I2+1</f>
        <v>8</v>
      </c>
      <c r="K2" s="140">
        <f t="shared" si="0"/>
        <v>9</v>
      </c>
      <c r="L2" s="139" t="s">
        <v>2</v>
      </c>
      <c r="M2" s="139" t="s">
        <v>5</v>
      </c>
      <c r="N2" s="139" t="s">
        <v>3</v>
      </c>
      <c r="O2" s="139" t="s">
        <v>4</v>
      </c>
      <c r="P2" s="89"/>
    </row>
    <row r="3" spans="1:16" ht="15.75">
      <c r="A3" s="32"/>
      <c r="B3" s="141" t="s">
        <v>10</v>
      </c>
      <c r="C3" s="142">
        <f>LOOKUP($C$1,'lookup tables'!$H$22:$H$27,'lookup tables'!J22:J27)</f>
        <v>5</v>
      </c>
      <c r="D3" s="142">
        <f>LOOKUP($C$1,'lookup tables'!$H$22:$H$27,'lookup tables'!K22:K27)</f>
        <v>4</v>
      </c>
      <c r="E3" s="142">
        <f>LOOKUP($C$1,'lookup tables'!$H$22:$H$27,'lookup tables'!L22:L27)</f>
        <v>5</v>
      </c>
      <c r="F3" s="142">
        <f>LOOKUP($C$1,'lookup tables'!$H$22:$H$27,'lookup tables'!M22:M27)</f>
        <v>4</v>
      </c>
      <c r="G3" s="142">
        <f>LOOKUP($C$1,'lookup tables'!$H$22:$H$27,'lookup tables'!N22:N27)</f>
        <v>4</v>
      </c>
      <c r="H3" s="142">
        <f>LOOKUP($C$1,'lookup tables'!$H$22:$H$27,'lookup tables'!O22:O27)</f>
        <v>3</v>
      </c>
      <c r="I3" s="142">
        <f>LOOKUP($C$1,'lookup tables'!$H$22:$H$27,'lookup tables'!P22:P27)</f>
        <v>5</v>
      </c>
      <c r="J3" s="142">
        <f>LOOKUP($C$1,'lookup tables'!$H$22:$H$27,'lookup tables'!Q22:Q27)</f>
        <v>3</v>
      </c>
      <c r="K3" s="142">
        <f>LOOKUP($C$1,'lookup tables'!$H$22:$H$27,'lookup tables'!R22:R27)</f>
        <v>4</v>
      </c>
      <c r="L3" s="142">
        <f aca="true" t="shared" si="1" ref="L3:L8">SUM(C3:K3)</f>
        <v>37</v>
      </c>
      <c r="M3" s="143"/>
      <c r="N3" s="143"/>
      <c r="O3" s="139" t="s">
        <v>15</v>
      </c>
      <c r="P3" s="89"/>
    </row>
    <row r="4" spans="1:15" ht="15.75">
      <c r="A4" s="5"/>
      <c r="B4" s="28" t="s">
        <v>0</v>
      </c>
      <c r="C4" s="35">
        <f>LOOKUP($C$1,'lookup tables'!$H$10:$H$15,'lookup tables'!J10:J15)</f>
        <v>2</v>
      </c>
      <c r="D4" s="35">
        <f>LOOKUP($C$1,'lookup tables'!$H$10:$H$15,'lookup tables'!K10:K15)</f>
        <v>4</v>
      </c>
      <c r="E4" s="35">
        <f>LOOKUP($C$1,'lookup tables'!$H$10:$H$15,'lookup tables'!L10:L15)</f>
        <v>1</v>
      </c>
      <c r="F4" s="35">
        <f>LOOKUP($C$1,'lookup tables'!$H$10:$H$15,'lookup tables'!M10:M15)</f>
        <v>5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8</v>
      </c>
      <c r="J4" s="35">
        <f>LOOKUP($C$1,'lookup tables'!$H$10:$H$15,'lookup tables'!Q10:Q15)</f>
        <v>7</v>
      </c>
      <c r="K4" s="35">
        <f>LOOKUP($C$1,'lookup tables'!$H$10:$H$15,'lookup tables'!R10:R15)</f>
        <v>9</v>
      </c>
      <c r="L4" s="29">
        <f t="shared" si="1"/>
        <v>45</v>
      </c>
      <c r="M4" s="50"/>
      <c r="N4" s="50"/>
      <c r="O4" s="50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15.75">
      <c r="A7" s="5">
        <v>10</v>
      </c>
      <c r="B7" s="2" t="str">
        <f>LOOKUP(A7,'lookup tables'!$A$2:$A$17,'lookup tables'!$B$2:$B$17)</f>
        <v>Doug Hampton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144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45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11"/>
    </row>
    <row r="12" spans="1:15" ht="15.75">
      <c r="A12" s="5">
        <v>11</v>
      </c>
      <c r="B12" s="144" t="str">
        <f>LOOKUP(A12,'lookup tables'!$A$2:$A$17,'lookup tables'!$B$2:$B$17)</f>
        <v>John Irwin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146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15.75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tables'!$D$2:$D$17)</f>
        <v>0</v>
      </c>
      <c r="N15" s="1">
        <f>+L15-M15</f>
        <v>0</v>
      </c>
      <c r="O15" s="52">
        <f>SUM(L16:N16)</f>
        <v>0</v>
      </c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11"/>
    </row>
    <row r="17" spans="1:15" ht="15.75">
      <c r="A17" s="5">
        <v>12</v>
      </c>
      <c r="B17" s="2" t="str">
        <f>LOOKUP(A17,'lookup tables'!$A$2:$A$17,'lookup tables'!$B$2:$B$17)</f>
        <v>Bill Sano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tables'!$D$2:$D$17)</f>
        <v>0</v>
      </c>
      <c r="N17" s="1">
        <f>+L17-M17</f>
        <v>0</v>
      </c>
      <c r="O17" s="52">
        <f>SUM(L18:N18)</f>
        <v>0</v>
      </c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11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11"/>
    </row>
    <row r="22" spans="1:15" ht="15.75">
      <c r="A22" s="5">
        <v>13</v>
      </c>
      <c r="B22" s="2" t="str">
        <f>LOOKUP(A22,'lookup tables'!$A$2:$A$17,'lookup tables'!$B$2:$B$17)</f>
        <v>Harvey Gibson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5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15.75">
      <c r="A25" s="5">
        <v>5</v>
      </c>
      <c r="B25" s="144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tables'!$D$2:$D$17)</f>
        <v>0</v>
      </c>
      <c r="N25" s="1">
        <f>+L25-M25</f>
        <v>0</v>
      </c>
      <c r="O25" s="52">
        <f>SUM(L26:N26)</f>
        <v>0</v>
      </c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  <c r="P26" s="11"/>
    </row>
    <row r="27" spans="1:15" ht="15.75">
      <c r="A27" s="5">
        <v>14</v>
      </c>
      <c r="B27" s="144" t="str">
        <f>LOOKUP(A27,'lookup tables'!$A$2:$A$17,'lookup tables'!$B$2:$B$17)</f>
        <v>Tom Zayac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tables'!$D$2:$D$17)</f>
        <v>0</v>
      </c>
      <c r="N27" s="1">
        <f>+L27-M27</f>
        <v>0</v>
      </c>
      <c r="O27" s="52">
        <f>SUM(L28:N28)</f>
        <v>0</v>
      </c>
    </row>
    <row r="28" spans="1:16" ht="15.75">
      <c r="A28" s="9"/>
      <c r="B28" s="146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11"/>
    </row>
    <row r="29" spans="1:15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15.75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tables'!$D$2:$D$17)</f>
        <v>0</v>
      </c>
      <c r="N30" s="1">
        <f>+L30-M30</f>
        <v>0</v>
      </c>
      <c r="O30" s="51">
        <f>SUM(L31:N31)</f>
        <v>0</v>
      </c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11"/>
    </row>
    <row r="32" spans="1:15" ht="15.75">
      <c r="A32" s="5">
        <v>15</v>
      </c>
      <c r="B32" s="144" t="str">
        <f>LOOKUP(A32,'lookup tables'!$A$2:$A$17,'lookup tables'!$B$2:$B$17)</f>
        <v>Rick Huckemeyer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tables'!$D$2:$D$17)</f>
        <v>0</v>
      </c>
      <c r="N32" s="1">
        <f>+L32-M32</f>
        <v>0</v>
      </c>
      <c r="O32" s="51">
        <f>SUM(L33:N33)</f>
        <v>0</v>
      </c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  <c r="P33" s="11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15.75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</row>
    <row r="36" spans="1:16" ht="15.75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11"/>
    </row>
    <row r="37" spans="1:15" ht="15.75">
      <c r="A37" s="5">
        <v>16</v>
      </c>
      <c r="B37" s="2" t="str">
        <f>LOOKUP(A37,'lookup tables'!$A$2:$A$17,'lookup tables'!$B$2:$B$17)</f>
        <v>Brad VanAuken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11"/>
    </row>
    <row r="39" spans="1:15" ht="15.75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15.75">
      <c r="A40" s="5">
        <v>8</v>
      </c>
      <c r="B40" s="144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tables'!$D$2:$D$17)</f>
        <v>0</v>
      </c>
      <c r="N40" s="1">
        <f>+L40-M40</f>
        <v>0</v>
      </c>
      <c r="O40" s="51">
        <f>SUM(L41:N41)</f>
        <v>0</v>
      </c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11"/>
    </row>
    <row r="42" spans="1:15" ht="15.75">
      <c r="A42" s="5">
        <v>9</v>
      </c>
      <c r="B42" s="144" t="str">
        <f>LOOKUP(A42,'lookup tables'!$A$2:$A$17,'lookup tables'!$B$2:$B$17)</f>
        <v>Ed Roche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tables'!$D$2:$D$17)</f>
        <v>0</v>
      </c>
      <c r="N42" s="1">
        <f>+L42-M42</f>
        <v>0</v>
      </c>
      <c r="O42" s="51">
        <f>SUM(L43:N43)</f>
        <v>0</v>
      </c>
    </row>
    <row r="43" spans="1:16" ht="15.75">
      <c r="A43" s="9"/>
      <c r="B43" s="147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/>
      <c r="O43" s="8"/>
      <c r="P43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22">
      <selection activeCell="M43" sqref="M43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20.25" customHeight="1">
      <c r="A1" s="30"/>
      <c r="B1" s="32" t="s">
        <v>11</v>
      </c>
      <c r="C1" s="32">
        <v>2</v>
      </c>
      <c r="D1" s="150" t="str">
        <f>LOOKUP(C1,'lookup tables'!H22:H24,'lookup tables'!I22:I24)</f>
        <v>Red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73"/>
    </row>
    <row r="2" spans="1:16" ht="24.75" customHeight="1">
      <c r="A2" s="30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73"/>
    </row>
    <row r="3" spans="1:16" ht="20.25" customHeight="1">
      <c r="A3" s="30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73"/>
    </row>
    <row r="4" spans="1:15" ht="20.25" customHeight="1">
      <c r="A4" s="5"/>
      <c r="B4" s="28" t="s">
        <v>0</v>
      </c>
      <c r="C4" s="35">
        <f>LOOKUP($C$1,'lookup tables'!$H$10:$H$12,'lookup tables'!J10:J12)</f>
        <v>5</v>
      </c>
      <c r="D4" s="35">
        <f>LOOKUP($C$1,'lookup tables'!$H$10:$H$12,'lookup tables'!K10:K12)</f>
        <v>3</v>
      </c>
      <c r="E4" s="35">
        <f>LOOKUP($C$1,'lookup tables'!$H$10:$H$12,'lookup tables'!L10:L12)</f>
        <v>1</v>
      </c>
      <c r="F4" s="35">
        <f>LOOKUP($C$1,'lookup tables'!$H$10:$H$12,'lookup tables'!M10:M12)</f>
        <v>9</v>
      </c>
      <c r="G4" s="35">
        <f>LOOKUP($C$1,'lookup tables'!$H$10:$H$12,'lookup tables'!N10:N12)</f>
        <v>6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7</v>
      </c>
      <c r="K4" s="35">
        <f>LOOKUP($C$1,'lookup tables'!$H$10:$H$12,'lookup tables'!R10:R12)</f>
        <v>4</v>
      </c>
      <c r="L4" s="29">
        <f t="shared" si="1"/>
        <v>45</v>
      </c>
      <c r="M4" s="36"/>
      <c r="N4" s="36"/>
      <c r="O4" s="36"/>
    </row>
    <row r="5" spans="1:15" ht="24.75" customHeight="1">
      <c r="A5" s="5">
        <v>1</v>
      </c>
      <c r="B5" s="144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 t="shared" si="1"/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144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/>
      <c r="O6" s="8"/>
    </row>
    <row r="7" spans="1:15" ht="24.75" customHeight="1">
      <c r="A7" s="5">
        <v>5</v>
      </c>
      <c r="B7" s="144" t="str">
        <f>LOOKUP(A7,'lookup tables'!$A$2:$A$17,'lookup tables'!$B$2:$B$17)</f>
        <v>Jim Ferro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155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144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45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</row>
    <row r="12" spans="1:15" ht="24.75" customHeight="1">
      <c r="A12" s="5">
        <v>6</v>
      </c>
      <c r="B12" s="144" t="str">
        <f>LOOKUP(A12,'lookup tables'!$A$2:$A$17,'lookup tables'!$B$2:$B$17)</f>
        <v>Mark Dentinger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146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4"/>
      <c r="J15" s="56"/>
      <c r="K15" s="56"/>
      <c r="L15" s="1">
        <f>SUM(C15:K15)</f>
        <v>0</v>
      </c>
      <c r="M15" s="2">
        <f>LOOKUP(A15,'lookup tables'!$A$2:$A$17,'lookup tables'!$D$2:$D$17)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5">
        <v>7</v>
      </c>
      <c r="B17" s="2" t="str">
        <f>LOOKUP(A17,'lookup tables'!$A$2:$A$17,'lookup tables'!$B$2:$B$17)</f>
        <v>Fred Schlensker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tables'!$D$2:$D$17)</f>
        <v>0</v>
      </c>
      <c r="N17" s="1">
        <f>+L17-M17</f>
        <v>0</v>
      </c>
      <c r="O17" s="52">
        <f>SUM(L18:N18)</f>
        <v>1</v>
      </c>
    </row>
    <row r="18" spans="1:15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>
        <v>1</v>
      </c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144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/>
      <c r="O21" s="8"/>
    </row>
    <row r="22" spans="1:15" ht="24.75" customHeight="1">
      <c r="A22" s="5">
        <v>8</v>
      </c>
      <c r="B22" s="144" t="str">
        <f>LOOKUP(A22,'lookup tables'!$A$2:$A$17,'lookup tables'!$B$2:$B$17)</f>
        <v>Gunnar Isaacson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9</v>
      </c>
      <c r="B25" s="2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tables'!$D$2:$D$17)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13</v>
      </c>
      <c r="B27" s="2" t="str">
        <f>LOOKUP(A27,'lookup tables'!$A$2:$A$17,'lookup tables'!$B$2:$B$17)</f>
        <v>Harvey Gibson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tables'!$D$2:$D$17)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10</v>
      </c>
      <c r="B30" s="2" t="str">
        <f>LOOKUP(A30,'lookup tables'!$A$2:$A$17,'lookup tables'!$B$2:$B$17)</f>
        <v>Doug Hampton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tables'!$D$2:$D$17)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14</v>
      </c>
      <c r="B32" s="2" t="str">
        <f>LOOKUP(A32,'lookup tables'!$A$2:$A$17,'lookup tables'!$B$2:$B$17)</f>
        <v>Tom Zayac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tables'!$D$2:$D$17)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11</v>
      </c>
      <c r="B35" s="144" t="str">
        <f>LOOKUP(A35,'lookup tables'!$A$2:$A$17,'lookup tables'!$B$2:$B$17)</f>
        <v>John Irwin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7</v>
      </c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15</v>
      </c>
      <c r="B37" s="144" t="str">
        <f>LOOKUP(A37,'lookup tables'!$A$2:$A$17,'lookup tables'!$B$2:$B$17)</f>
        <v>Rick Huckemeyer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12</v>
      </c>
      <c r="B40" s="2" t="str">
        <f>LOOKUP(A40,'lookup tables'!$A$2:$A$17,'lookup tables'!$B$2:$B$17)</f>
        <v>Bill Sano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tables'!$D$2:$D$17)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/>
      <c r="O41" s="8"/>
    </row>
    <row r="42" spans="1:15" ht="24.75" customHeight="1">
      <c r="A42" s="5">
        <v>16</v>
      </c>
      <c r="B42" s="2" t="str">
        <f>LOOKUP(A42,'lookup tables'!$A$2:$A$17,'lookup tables'!$B$2:$B$17)</f>
        <v>Brad VanAuken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tables'!$D$2:$D$17)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28">
      <selection activeCell="N38" sqref="N38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1</v>
      </c>
      <c r="B5" s="144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  <c r="P5" s="5"/>
    </row>
    <row r="6" spans="1:16" ht="15.75">
      <c r="A6" s="5"/>
      <c r="B6" s="144"/>
      <c r="C6" s="83"/>
      <c r="D6" s="83"/>
      <c r="E6" s="83"/>
      <c r="F6" s="83"/>
      <c r="G6" s="83"/>
      <c r="H6" s="83"/>
      <c r="I6" s="83"/>
      <c r="J6" s="83"/>
      <c r="K6" s="55"/>
      <c r="L6" s="8">
        <f>SUM(C6:K6)</f>
        <v>0</v>
      </c>
      <c r="M6" s="8"/>
      <c r="N6" s="8"/>
      <c r="O6" s="8"/>
      <c r="P6" s="5"/>
    </row>
    <row r="7" spans="1:16" ht="15.75">
      <c r="A7" s="5">
        <v>5</v>
      </c>
      <c r="B7" s="144" t="str">
        <f>LOOKUP(A7,'lookup tables'!$A$2:$A$17,'lookup tables'!$B$2:$B$17)</f>
        <v>Jim Ferro</v>
      </c>
      <c r="C7" s="149"/>
      <c r="D7" s="149"/>
      <c r="E7" s="149"/>
      <c r="F7" s="149"/>
      <c r="G7" s="149"/>
      <c r="H7" s="149"/>
      <c r="I7" s="149"/>
      <c r="J7" s="149"/>
      <c r="K7" s="54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  <c r="P7" s="5"/>
    </row>
    <row r="8" spans="1:16" ht="15.75">
      <c r="A8" s="5"/>
      <c r="B8" s="155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144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45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11"/>
    </row>
    <row r="12" spans="1:15" ht="15.75">
      <c r="A12" s="5">
        <v>6</v>
      </c>
      <c r="B12" s="144" t="str">
        <f>LOOKUP(A12,'lookup tables'!$A$2:$A$17,'lookup tables'!$B$2:$B$17)</f>
        <v>Mark Dentinger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146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 t="s">
        <v>7</v>
      </c>
      <c r="O13" s="8"/>
      <c r="P13" s="11" t="s">
        <v>7</v>
      </c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2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tables'!$D$2:$D$17)</f>
        <v>0</v>
      </c>
      <c r="N15" s="1">
        <f>+L15-M15</f>
        <v>0</v>
      </c>
      <c r="O15" s="52">
        <f>SUM(L16:N16)</f>
        <v>0</v>
      </c>
      <c r="P15" s="5"/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 t="s">
        <v>7</v>
      </c>
      <c r="P16" s="9"/>
    </row>
    <row r="17" spans="1:16" ht="15.75">
      <c r="A17" s="5">
        <v>7</v>
      </c>
      <c r="B17" s="2" t="str">
        <f>LOOKUP(A17,'lookup tables'!$A$2:$A$17,'lookup tables'!$B$2:$B$17)</f>
        <v>Fred Schlensker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">
        <f>LOOKUP(A17,'lookup tables'!$A$2:$A$17,'lookup tables'!$D$2:$D$17)</f>
        <v>0</v>
      </c>
      <c r="N17" s="1">
        <f>+L17-M17</f>
        <v>0</v>
      </c>
      <c r="O17" s="52">
        <f>SUM(L18:N18)</f>
        <v>0</v>
      </c>
      <c r="P17" s="5"/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 t="s">
        <v>7</v>
      </c>
      <c r="P18" s="9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144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/>
      <c r="O21" s="8"/>
      <c r="P21" s="11"/>
    </row>
    <row r="22" spans="1:15" ht="15.75">
      <c r="A22" s="5">
        <v>8</v>
      </c>
      <c r="B22" s="144" t="str">
        <f>LOOKUP(A22,'lookup tables'!$A$2:$A$17,'lookup tables'!$B$2:$B$17)</f>
        <v>Gunnar Isaacson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9</v>
      </c>
      <c r="B25" s="2" t="str">
        <f>LOOKUP(A25,'lookup tables'!$A$2:$A$17,'lookup tables'!$B$2:$B$17)</f>
        <v>Ed Roche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tables'!$D$2:$D$17)</f>
        <v>0</v>
      </c>
      <c r="N25" s="1">
        <f>+L25-M25</f>
        <v>0</v>
      </c>
      <c r="O25" s="52">
        <f>SUM(L26:N26)</f>
        <v>0</v>
      </c>
      <c r="P25" s="5"/>
    </row>
    <row r="26" spans="1:16" ht="15.75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  <c r="P26" s="9"/>
    </row>
    <row r="27" spans="1:16" ht="15.75">
      <c r="A27" s="5">
        <v>13</v>
      </c>
      <c r="B27" s="2" t="str">
        <f>LOOKUP(A27,'lookup tables'!$A$2:$A$17,'lookup tables'!$B$2:$B$17)</f>
        <v>Harvey Gibson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tables'!$C$2:$C$17)</f>
        <v>16</v>
      </c>
      <c r="N27" s="1">
        <f>+L27-M27</f>
        <v>-16</v>
      </c>
      <c r="O27" s="52">
        <f>SUM(L28:N28)</f>
        <v>0</v>
      </c>
      <c r="P27" s="5"/>
    </row>
    <row r="28" spans="1:16" ht="15.75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10</v>
      </c>
      <c r="B30" s="2" t="str">
        <f>LOOKUP(A30,'lookup tables'!$A$2:$A$17,'lookup tables'!$B$2:$B$17)</f>
        <v>Doug Hampton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tables'!$D$2:$D$17)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14</v>
      </c>
      <c r="B32" s="2" t="str">
        <f>LOOKUP(A32,'lookup tables'!$A$2:$A$17,'lookup tables'!$B$2:$B$17)</f>
        <v>Tom Zayac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tables'!$D$2:$D$17)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15.75">
      <c r="A35" s="5">
        <v>11</v>
      </c>
      <c r="B35" s="144" t="str">
        <f>LOOKUP(A35,'lookup tables'!$A$2:$A$17,'lookup tables'!$B$2:$B$17)</f>
        <v>John Irwin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  <c r="P35" s="5"/>
    </row>
    <row r="36" spans="1:16" ht="15.75">
      <c r="A36" s="9"/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9"/>
    </row>
    <row r="37" spans="1:16" ht="15.75">
      <c r="A37" s="5">
        <v>15</v>
      </c>
      <c r="B37" s="144" t="str">
        <f>LOOKUP(A37,'lookup tables'!$A$2:$A$17,'lookup tables'!$B$2:$B$17)</f>
        <v>Rick Huckemeyer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  <c r="P37" s="5"/>
    </row>
    <row r="38" spans="1:16" ht="15.75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12</v>
      </c>
      <c r="B40" s="2" t="str">
        <f>LOOKUP(A40,'lookup tables'!$A$2:$A$17,'lookup tables'!$B$2:$B$17)</f>
        <v>Bill Sano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tables'!$D$2:$D$17)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156">
        <f>SUM(C41:K41)</f>
        <v>0</v>
      </c>
      <c r="M41" s="160" t="s">
        <v>7</v>
      </c>
      <c r="N41" s="160"/>
      <c r="O41" s="160"/>
      <c r="P41" s="9"/>
    </row>
    <row r="42" spans="1:16" ht="15.75">
      <c r="A42" s="5">
        <v>16</v>
      </c>
      <c r="B42" s="2" t="str">
        <f>LOOKUP(A42,'lookup tables'!$A$2:$A$17,'lookup tables'!$B$2:$B$17)</f>
        <v>Brad VanAuken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tables'!$D$2:$D$17)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9"/>
      <c r="B43" s="10"/>
      <c r="C43" s="83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60"/>
      <c r="N43" s="160"/>
      <c r="O43" s="160"/>
      <c r="P4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19">
      <selection activeCell="O38" sqref="O38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20.25" customHeight="1">
      <c r="A1" s="123"/>
      <c r="B1" s="38" t="s">
        <v>11</v>
      </c>
      <c r="C1" s="38">
        <v>1</v>
      </c>
      <c r="D1" s="38" t="str">
        <f>LOOKUP(C1,'lookup tables'!H22:H24,'lookup tables'!I22:I24)</f>
        <v>White 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0"/>
    </row>
    <row r="2" spans="1:16" ht="24.75" customHeight="1">
      <c r="A2" s="123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80"/>
    </row>
    <row r="3" spans="1:16" ht="20.25" customHeight="1">
      <c r="A3" s="123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80"/>
    </row>
    <row r="4" spans="1:15" ht="20.25" customHeight="1">
      <c r="A4" s="5"/>
      <c r="B4" s="45" t="s">
        <v>0</v>
      </c>
      <c r="C4" s="46">
        <f>LOOKUP($C$1,'lookup tables'!$H$10:$H$12,'lookup tables'!J10:J12)</f>
        <v>6</v>
      </c>
      <c r="D4" s="46">
        <f>LOOKUP($C$1,'lookup tables'!$H$10:$H$12,'lookup tables'!K10:K12)</f>
        <v>7</v>
      </c>
      <c r="E4" s="46">
        <f>LOOKUP($C$1,'lookup tables'!$H$10:$H$12,'lookup tables'!L10:L12)</f>
        <v>1</v>
      </c>
      <c r="F4" s="46">
        <f>LOOKUP($C$1,'lookup tables'!$H$10:$H$12,'lookup tables'!M10:M12)</f>
        <v>5</v>
      </c>
      <c r="G4" s="46">
        <f>LOOKUP($C$1,'lookup tables'!$H$10:$H$12,'lookup tables'!N10:N12)</f>
        <v>3</v>
      </c>
      <c r="H4" s="46">
        <f>LOOKUP($C$1,'lookup tables'!$H$10:$H$12,'lookup tables'!O10:O12)</f>
        <v>8</v>
      </c>
      <c r="I4" s="46">
        <f>LOOKUP($C$1,'lookup tables'!$H$10:$H$12,'lookup tables'!P10:P12)</f>
        <v>2</v>
      </c>
      <c r="J4" s="46">
        <f>LOOKUP($C$1,'lookup tables'!$H$10:$H$12,'lookup tables'!Q10:Q12)</f>
        <v>9</v>
      </c>
      <c r="K4" s="46">
        <f>LOOKUP($C$1,'lookup tables'!$H$10:$H$12,'lookup tables'!R10:R12)</f>
        <v>4</v>
      </c>
      <c r="L4" s="47">
        <f t="shared" si="1"/>
        <v>45</v>
      </c>
      <c r="M4" s="48"/>
      <c r="N4" s="48"/>
      <c r="O4" s="48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>SUM(C5:K5)</f>
        <v>0</v>
      </c>
      <c r="M5" s="2">
        <f>LOOKUP(A5,'lookup tables'!$A$2:$A$17,'lookup tables'!$E$2:$E$17)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15</v>
      </c>
      <c r="B7" s="2" t="str">
        <f>LOOKUP(A7,'lookup tables'!$A$2:$A$17,'lookup tables'!$B$2:$B$17)</f>
        <v>Rick Huckemeyer</v>
      </c>
      <c r="C7" s="54"/>
      <c r="D7" s="54"/>
      <c r="E7" s="54"/>
      <c r="F7" s="54"/>
      <c r="G7" s="54"/>
      <c r="H7" s="54"/>
      <c r="I7" s="54"/>
      <c r="J7" s="54"/>
      <c r="K7" s="54"/>
      <c r="L7" s="1">
        <f>SUM(C7:K7)</f>
        <v>0</v>
      </c>
      <c r="M7" s="2">
        <f>LOOKUP(A7,'lookup tables'!$A$2:$A$17,'lookup tables'!$E$2:$E$17)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 t="s">
        <v>7</v>
      </c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tables'!$E$2:$E$17)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16</v>
      </c>
      <c r="B12" s="2" t="str">
        <f>LOOKUP(A12,'lookup tables'!$A$2:$A$17,'lookup tables'!$B$2:$B$17)</f>
        <v>Brad VanAuken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tables'!$E$2:$E$17)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88" t="s">
        <v>7</v>
      </c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2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tables'!$E$2:$E$17)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 t="s">
        <v>7</v>
      </c>
      <c r="N16" s="8"/>
      <c r="O16" s="8"/>
    </row>
    <row r="17" spans="1:15" ht="24.75" customHeight="1">
      <c r="A17" s="5">
        <v>9</v>
      </c>
      <c r="B17" s="2" t="str">
        <f>LOOKUP(A17,'lookup tables'!$A$2:$A$17,'lookup tables'!$B$2:$B$17)</f>
        <v>Ed Roche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tables'!$E$2:$E$17)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 t="s">
        <v>7</v>
      </c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tables'!$E$2:$E$17)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10</v>
      </c>
      <c r="B22" s="2" t="str">
        <f>LOOKUP(A22,'lookup tables'!$A$2:$A$17,'lookup tables'!$B$2:$B$17)</f>
        <v>Doug Hampton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tables'!$E$2:$E$17)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5</v>
      </c>
      <c r="B25" s="163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tables'!$E$2:$E$17)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11</v>
      </c>
      <c r="B27" s="163" t="str">
        <f>LOOKUP(A27,'lookup tables'!$A$2:$A$17,'lookup tables'!$B$2:$B$17)</f>
        <v>John Irwin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tables'!$E$2:$E$17)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165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 t="s">
        <v>17</v>
      </c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6</v>
      </c>
      <c r="B30" s="163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tables'!$E$2:$E$17)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12</v>
      </c>
      <c r="B32" s="163" t="str">
        <f>LOOKUP(A32,'lookup tables'!$A$2:$A$17,'lookup tables'!$B$2:$B$17)</f>
        <v>Bill Sano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tables'!$E$2:$E$17)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tables'!$E$2:$E$17)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13</v>
      </c>
      <c r="B37" s="2" t="str">
        <f>LOOKUP(A37,'lookup tables'!$A$2:$A$17,'lookup tables'!$B$2:$B$17)</f>
        <v>Harvey Gibson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tables'!$E$2:$E$17)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8</v>
      </c>
      <c r="B40" s="163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tables'!$E$2:$E$17)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/>
      <c r="O41" s="8"/>
    </row>
    <row r="42" spans="1:15" ht="24.75" customHeight="1">
      <c r="A42" s="5">
        <v>14</v>
      </c>
      <c r="B42" s="163" t="str">
        <f>LOOKUP(A42,'lookup tables'!$A$2:$A$17,'lookup tables'!$B$2:$B$17)</f>
        <v>Tom Zayac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tables'!$E$2:$E$17)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P44"/>
  <sheetViews>
    <sheetView zoomScalePageLayoutView="0" workbookViewId="0" topLeftCell="A13">
      <selection activeCell="O43" sqref="O43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15.75">
      <c r="A1" s="116"/>
      <c r="B1" s="38" t="s">
        <v>11</v>
      </c>
      <c r="C1" s="38">
        <v>4</v>
      </c>
      <c r="D1" s="38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3"/>
    </row>
    <row r="2" spans="1:16" ht="15.75">
      <c r="A2" s="116"/>
      <c r="B2" s="39" t="s">
        <v>1</v>
      </c>
      <c r="C2" s="40">
        <v>1</v>
      </c>
      <c r="D2" s="159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15.75">
      <c r="A3" s="116"/>
      <c r="B3" s="42" t="s">
        <v>10</v>
      </c>
      <c r="C3" s="43">
        <f>LOOKUP($C$1,'lookup tables'!$H$22:$H$27,'lookup tables'!J22:J247)</f>
        <v>4</v>
      </c>
      <c r="D3" s="43">
        <f>LOOKUP($C$1,'lookup tables'!$H$22:$H$27,'lookup tables'!K22:K247)</f>
        <v>4</v>
      </c>
      <c r="E3" s="43">
        <f>LOOKUP($C$1,'lookup tables'!$H$22:$H$27,'lookup tables'!L22:L247)</f>
        <v>4</v>
      </c>
      <c r="F3" s="43">
        <f>LOOKUP($C$1,'lookup tables'!$H$22:$H$27,'lookup tables'!M22:M247)</f>
        <v>5</v>
      </c>
      <c r="G3" s="43">
        <f>LOOKUP($C$1,'lookup tables'!$H$22:$H$27,'lookup tables'!N22:N247)</f>
        <v>4</v>
      </c>
      <c r="H3" s="43">
        <f>LOOKUP($C$1,'lookup tables'!$H$22:$H$27,'lookup tables'!O22:O247)</f>
        <v>3</v>
      </c>
      <c r="I3" s="43">
        <f>LOOKUP($C$1,'lookup tables'!$H$22:$H$27,'lookup tables'!P22:P247)</f>
        <v>4</v>
      </c>
      <c r="J3" s="43">
        <f>LOOKUP($C$1,'lookup tables'!$H$22:$H$27,'lookup tables'!Q22:Q247)</f>
        <v>3</v>
      </c>
      <c r="K3" s="43">
        <f>LOOKUP($C$1,'lookup tables'!$H$22:$H$27,'lookup tables'!R22:R247)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6" ht="15.75">
      <c r="A4" s="116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35">
        <f t="shared" si="1"/>
        <v>45</v>
      </c>
      <c r="M4" s="36"/>
      <c r="N4" s="36"/>
      <c r="O4" s="36"/>
      <c r="P4" s="73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tables'!$E$2:$E$17)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 t="s">
        <v>7</v>
      </c>
      <c r="O6" s="8" t="s">
        <v>7</v>
      </c>
    </row>
    <row r="7" spans="1:15" ht="15.75">
      <c r="A7" s="5">
        <v>15</v>
      </c>
      <c r="B7" s="2" t="str">
        <f>LOOKUP(A7,'lookup tables'!$A$2:$A$17,'lookup tables'!$B$2:$B$17)</f>
        <v>Rick Huckemeyer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tables'!$E$2:$E$17)</f>
        <v>0</v>
      </c>
      <c r="N7" s="1">
        <f>+L7-M7</f>
        <v>0</v>
      </c>
      <c r="O7" s="126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 t="s">
        <v>7</v>
      </c>
      <c r="O8" s="8" t="s">
        <v>7</v>
      </c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tables'!$E$2:$E$17)</f>
        <v>0</v>
      </c>
      <c r="N10" s="1">
        <f>+L10-M10</f>
        <v>0</v>
      </c>
      <c r="O10" s="51">
        <f>SUM(L11:N11)</f>
        <v>0</v>
      </c>
      <c r="P10" s="5"/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9"/>
    </row>
    <row r="12" spans="1:16" ht="15.75">
      <c r="A12" s="5">
        <v>16</v>
      </c>
      <c r="B12" s="2" t="str">
        <f>LOOKUP(A12,'lookup tables'!$A$2:$A$17,'lookup tables'!$B$2:$B$17)</f>
        <v>Brad VanAuken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tables'!$E$2:$E$17)</f>
        <v>0</v>
      </c>
      <c r="N12" s="1">
        <f>+L12-M12</f>
        <v>0</v>
      </c>
      <c r="O12" s="51">
        <f>SUM(L13:N13)</f>
        <v>0</v>
      </c>
      <c r="P12" s="5"/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 t="s">
        <v>7</v>
      </c>
      <c r="O13" s="8" t="s">
        <v>7</v>
      </c>
      <c r="P13" s="9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tables'!$E$2:$E$17)</f>
        <v>0</v>
      </c>
      <c r="N15" s="1">
        <f>+L15-M15</f>
        <v>0</v>
      </c>
      <c r="O15" s="126">
        <f>SUM(L16:N16)</f>
        <v>0</v>
      </c>
      <c r="P15" s="5"/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127" t="s">
        <v>7</v>
      </c>
      <c r="P16" s="9"/>
    </row>
    <row r="17" spans="1:16" ht="15.75">
      <c r="A17" s="5">
        <v>9</v>
      </c>
      <c r="B17" s="2" t="str">
        <f>LOOKUP(A17,'lookup tables'!$A$2:$A$17,'lookup tables'!$B$2:$B$17)</f>
        <v>Ed Roche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tables'!$E$2:$E$17)</f>
        <v>0</v>
      </c>
      <c r="N17" s="1">
        <f>+L17-M17</f>
        <v>0</v>
      </c>
      <c r="O17" s="126">
        <f>SUM(L18:N18)</f>
        <v>0</v>
      </c>
      <c r="P17" s="5"/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 t="s">
        <v>7</v>
      </c>
      <c r="L18" s="8">
        <f>SUM(C18:K18)</f>
        <v>0</v>
      </c>
      <c r="M18" s="8" t="s">
        <v>7</v>
      </c>
      <c r="N18" s="8" t="s">
        <v>17</v>
      </c>
      <c r="O18" s="8" t="s">
        <v>7</v>
      </c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tables'!$E$2:$E$17)</f>
        <v>0</v>
      </c>
      <c r="N20" s="1">
        <f>+L20-M20</f>
        <v>0</v>
      </c>
      <c r="O20" s="51">
        <f>SUM(L21:N21)</f>
        <v>0</v>
      </c>
      <c r="P20" s="5"/>
    </row>
    <row r="21" spans="1:16" ht="15.75">
      <c r="A21" s="9"/>
      <c r="B21" s="12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  <c r="P21" s="9"/>
    </row>
    <row r="22" spans="1:16" ht="15.75">
      <c r="A22" s="5">
        <v>10</v>
      </c>
      <c r="B22" s="2" t="str">
        <f>LOOKUP(A22,'lookup tables'!$A$2:$A$17,'lookup tables'!$B$2:$B$17)</f>
        <v>Doug Hampton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tables'!$E$2:$E$17)</f>
        <v>0</v>
      </c>
      <c r="N22" s="1">
        <f>+L22-M22</f>
        <v>0</v>
      </c>
      <c r="O22" s="51">
        <f>SUM(L23:N23)</f>
        <v>0</v>
      </c>
      <c r="P22" s="5"/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 t="s">
        <v>7</v>
      </c>
      <c r="O23" s="8" t="s">
        <v>7</v>
      </c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5</v>
      </c>
      <c r="B25" s="144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tables'!$E$2:$E$17)</f>
        <v>0</v>
      </c>
      <c r="N25" s="1">
        <f>+L25-M25</f>
        <v>0</v>
      </c>
      <c r="O25" s="126">
        <f>SUM(L26:N26)</f>
        <v>0</v>
      </c>
      <c r="P25" s="5"/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15.75">
      <c r="A27" s="5">
        <v>11</v>
      </c>
      <c r="B27" s="144" t="str">
        <f>LOOKUP(A27,'lookup tables'!$A$2:$A$17,'lookup tables'!$B$2:$B$17)</f>
        <v>John Irwin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tables'!$E$2:$E$17)</f>
        <v>0</v>
      </c>
      <c r="N27" s="1">
        <f>+L27-M27</f>
        <v>0</v>
      </c>
      <c r="O27" s="126">
        <f>SUM(L28:N28)</f>
        <v>0</v>
      </c>
      <c r="P27" s="5"/>
    </row>
    <row r="28" spans="1:16" ht="15.75">
      <c r="A28" s="9"/>
      <c r="B28" s="146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tables'!$E$2:$E$17)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12</v>
      </c>
      <c r="B32" s="144" t="str">
        <f>LOOKUP(A32,'lookup tables'!$A$2:$A$17,'lookup tables'!$B$2:$B$17)</f>
        <v>Bill Sano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tables'!$E$2:$E$17)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tables'!$E$2:$E$17)</f>
        <v>0</v>
      </c>
      <c r="N35" s="1">
        <f>+L35-M35</f>
        <v>0</v>
      </c>
      <c r="O35" s="126">
        <f>SUM(L36:N36)</f>
        <v>0</v>
      </c>
      <c r="P35" s="5"/>
    </row>
    <row r="36" spans="1:16" ht="15.75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15.75">
      <c r="A37" s="5">
        <v>13</v>
      </c>
      <c r="B37" s="2" t="str">
        <f>LOOKUP(A37,'lookup tables'!$A$2:$A$17,'lookup tables'!$B$2:$B$17)</f>
        <v>Harvey Gibson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tables'!$E$2:$E$17)</f>
        <v>0</v>
      </c>
      <c r="N37" s="1">
        <f>+L37-M37</f>
        <v>0</v>
      </c>
      <c r="O37" s="126">
        <f>SUM(L38:N38)</f>
        <v>0</v>
      </c>
      <c r="P37" s="5"/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8</v>
      </c>
      <c r="B40" s="144" t="str">
        <f>LOOKUP(A40,'lookup tables'!$A$2:$A$17,'lookup tables'!$B$2:$B$17)</f>
        <v>Gunnar Isaacson</v>
      </c>
      <c r="C40" s="56"/>
      <c r="D40" s="54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tables'!$E$2:$E$17)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14</v>
      </c>
      <c r="B42" s="144" t="str">
        <f>LOOKUP(A42,'lookup tables'!$A$2:$A$17,'lookup tables'!$B$2:$B$17)</f>
        <v>Tom Zayac</v>
      </c>
      <c r="C42" s="56"/>
      <c r="D42" s="54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tables'!$E$2:$E$17)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9"/>
      <c r="B43" s="152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60"/>
      <c r="N43" s="160"/>
      <c r="O43" s="160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P44"/>
  <sheetViews>
    <sheetView zoomScalePageLayoutView="0" workbookViewId="0" topLeftCell="A22">
      <selection activeCell="C40" sqref="C40:K42"/>
    </sheetView>
  </sheetViews>
  <sheetFormatPr defaultColWidth="9.00390625" defaultRowHeight="15.75"/>
  <cols>
    <col min="1" max="1" width="4.25390625" style="0" customWidth="1"/>
    <col min="2" max="2" width="15.25390625" style="0" customWidth="1"/>
    <col min="3" max="15" width="5.625" style="0" customWidth="1"/>
  </cols>
  <sheetData>
    <row r="1" spans="1:16" ht="20.25" customHeight="1">
      <c r="A1" s="30"/>
      <c r="B1" s="38" t="s">
        <v>11</v>
      </c>
      <c r="C1" s="38">
        <v>3</v>
      </c>
      <c r="D1" s="136" t="str">
        <f>LOOKUP(C1,'lookup tables'!H22:H24,'lookup tables'!I22:I24)</f>
        <v>Blue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89"/>
    </row>
    <row r="2" spans="1:16" ht="24.75" customHeight="1">
      <c r="A2" s="30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89"/>
    </row>
    <row r="3" spans="1:16" ht="20.25" customHeight="1">
      <c r="A3" s="30"/>
      <c r="B3" s="42" t="s">
        <v>10</v>
      </c>
      <c r="C3" s="43">
        <f>LOOKUP($C$1,'lookup tables'!$H$22:$H$24,'lookup tables'!J22:J24)</f>
        <v>5</v>
      </c>
      <c r="D3" s="43">
        <f>LOOKUP($C$1,'lookup tables'!$H$22:$H$24,'lookup tables'!K22:K24)</f>
        <v>4</v>
      </c>
      <c r="E3" s="43">
        <f>LOOKUP($C$1,'lookup tables'!$H$22:$H$24,'lookup tables'!L22:L24)</f>
        <v>5</v>
      </c>
      <c r="F3" s="43">
        <f>LOOKUP($C$1,'lookup tables'!$H$22:$H$24,'lookup tables'!M22:M24)</f>
        <v>4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5</v>
      </c>
      <c r="J3" s="43">
        <f>LOOKUP($C$1,'lookup tables'!$H$22:$H$24,'lookup tables'!Q22:Q24)</f>
        <v>3</v>
      </c>
      <c r="K3" s="43">
        <f>LOOKUP($C$1,'lookup tables'!$H$22:$H$24,'lookup tables'!R22:R24)</f>
        <v>4</v>
      </c>
      <c r="L3" s="43">
        <f aca="true" t="shared" si="1" ref="L3:L8">SUM(C3:K3)</f>
        <v>37</v>
      </c>
      <c r="M3" s="44"/>
      <c r="N3" s="44"/>
      <c r="O3" s="40" t="s">
        <v>15</v>
      </c>
      <c r="P3" s="89"/>
    </row>
    <row r="4" spans="1:15" ht="20.25" customHeight="1">
      <c r="A4" s="5"/>
      <c r="B4" s="28" t="s">
        <v>0</v>
      </c>
      <c r="C4" s="35">
        <f>LOOKUP($C$1,'lookup tables'!$H$10:$H$12,'lookup tables'!J10:J12)</f>
        <v>3</v>
      </c>
      <c r="D4" s="35">
        <f>LOOKUP($C$1,'lookup tables'!$H$10:$H$12,'lookup tables'!K10:K12)</f>
        <v>6</v>
      </c>
      <c r="E4" s="35">
        <f>LOOKUP($C$1,'lookup tables'!$H$10:$H$12,'lookup tables'!L10:L12)</f>
        <v>1</v>
      </c>
      <c r="F4" s="35">
        <f>LOOKUP($C$1,'lookup tables'!$H$10:$H$12,'lookup tables'!M10:M12)</f>
        <v>7</v>
      </c>
      <c r="G4" s="35">
        <f>LOOKUP($C$1,'lookup tables'!$H$10:$H$12,'lookup tables'!N10:N12)</f>
        <v>2</v>
      </c>
      <c r="H4" s="35">
        <f>LOOKUP($C$1,'lookup tables'!$H$10:$H$12,'lookup tables'!O10:O12)</f>
        <v>8</v>
      </c>
      <c r="I4" s="35">
        <f>LOOKUP($C$1,'lookup tables'!$H$10:$H$12,'lookup tables'!P10:P12)</f>
        <v>5</v>
      </c>
      <c r="J4" s="35">
        <f>LOOKUP($C$1,'lookup tables'!$H$10:$H$12,'lookup tables'!Q10:Q12)</f>
        <v>9</v>
      </c>
      <c r="K4" s="35">
        <f>LOOKUP($C$1,'lookup tables'!$H$10:$H$12,'lookup tables'!R10:R12)</f>
        <v>4</v>
      </c>
      <c r="L4" s="29">
        <f t="shared" si="1"/>
        <v>45</v>
      </c>
      <c r="M4" s="36"/>
      <c r="N4" s="50"/>
      <c r="O4" s="50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tables'!$E$2:$E$17)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120">
        <f t="shared" si="1"/>
        <v>0</v>
      </c>
      <c r="M6" s="8"/>
      <c r="N6" s="8"/>
      <c r="O6" s="8"/>
    </row>
    <row r="7" spans="1:15" ht="24.75" customHeight="1">
      <c r="A7" s="5">
        <v>3</v>
      </c>
      <c r="B7" s="2" t="str">
        <f>LOOKUP(A7,'lookup tables'!$A$2:$A$17,'lookup tables'!$B$2:$B$17)</f>
        <v>Patrick Knapp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tables'!$E$2:$E$17)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120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tables'!$E$2:$E$17)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120">
        <f>SUM(C11:K11)</f>
        <v>0</v>
      </c>
      <c r="M11" s="8"/>
      <c r="N11" s="8"/>
      <c r="O11" s="8"/>
    </row>
    <row r="12" spans="1:15" ht="24.75" customHeight="1">
      <c r="A12" s="5">
        <v>4</v>
      </c>
      <c r="B12" s="2" t="str">
        <f>LOOKUP(A12,'lookup tables'!$A$2:$A$17,'lookup tables'!$B$2:$B$17)</f>
        <v>Harold Connely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tables'!$E$2:$E$17)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120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5</v>
      </c>
      <c r="B15" s="163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tables'!$E$2:$E$17)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120">
        <f>SUM(C16:K16)</f>
        <v>0</v>
      </c>
      <c r="M16" s="8"/>
      <c r="N16" s="8"/>
      <c r="O16" s="8"/>
    </row>
    <row r="17" spans="1:15" ht="24.75" customHeight="1">
      <c r="A17" s="5">
        <v>7</v>
      </c>
      <c r="B17" s="163" t="str">
        <f>LOOKUP(A17,'lookup tables'!$A$2:$A$17,'lookup tables'!$B$2:$B$17)</f>
        <v>Fred Schlensker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tables'!$E$2:$E$17)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120">
        <f>SUM(C18:K18)</f>
        <v>0</v>
      </c>
      <c r="M18" s="8" t="s">
        <v>7</v>
      </c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6</v>
      </c>
      <c r="B20" s="163" t="str">
        <f>LOOKUP(A20,'lookup tables'!$A$2:$A$17,'lookup tables'!$B$2:$B$17)</f>
        <v>Mark Dentinger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tables'!$E$2:$E$17)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64"/>
      <c r="C21" s="55"/>
      <c r="D21" s="55"/>
      <c r="E21" s="55"/>
      <c r="F21" s="55"/>
      <c r="G21" s="55"/>
      <c r="H21" s="55"/>
      <c r="I21" s="55"/>
      <c r="J21" s="55"/>
      <c r="K21" s="55"/>
      <c r="L21" s="120">
        <f>SUM(C21:K21)</f>
        <v>0</v>
      </c>
      <c r="M21" s="8"/>
      <c r="N21" s="8"/>
      <c r="O21" s="8"/>
    </row>
    <row r="22" spans="1:15" ht="24.75" customHeight="1">
      <c r="A22" s="5">
        <v>8</v>
      </c>
      <c r="B22" s="163" t="str">
        <f>LOOKUP(A22,'lookup tables'!$A$2:$A$17,'lookup tables'!$B$2:$B$17)</f>
        <v>Gunnar Isaacson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tables'!$E$2:$E$17)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120">
        <f>SUM(C23:K23)</f>
        <v>0</v>
      </c>
      <c r="M23" s="8" t="s">
        <v>7</v>
      </c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9</v>
      </c>
      <c r="B25" s="2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tables'!$E$2:$E$17)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120">
        <f>SUM(C26:K26)</f>
        <v>0</v>
      </c>
      <c r="M26" s="8"/>
      <c r="N26" s="8"/>
      <c r="O26" s="8"/>
    </row>
    <row r="27" spans="1:15" ht="24.75" customHeight="1">
      <c r="A27" s="5">
        <v>12</v>
      </c>
      <c r="B27" s="2" t="str">
        <f>LOOKUP(A27,'lookup tables'!$A$2:$A$17,'lookup tables'!$B$2:$B$17)</f>
        <v>Bill Sano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tables'!$E$2:$E$17)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120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10</v>
      </c>
      <c r="B30" s="163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tables'!$E$2:$E$17)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120">
        <f>SUM(C31:K31)</f>
        <v>0</v>
      </c>
      <c r="M31" s="8"/>
      <c r="N31" s="8"/>
      <c r="O31" s="8"/>
    </row>
    <row r="32" spans="1:15" ht="24.75" customHeight="1">
      <c r="A32" s="5">
        <v>11</v>
      </c>
      <c r="B32" s="163" t="str">
        <f>LOOKUP(A32,'lookup tables'!$A$2:$A$17,'lookup tables'!$B$2:$B$17)</f>
        <v>John Irwin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tables'!$E$2:$E$17)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120">
        <f>SUM(C33:K33)</f>
        <v>0</v>
      </c>
      <c r="M33" s="8"/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13</v>
      </c>
      <c r="B35" s="2" t="str">
        <f>LOOKUP(A35,'lookup tables'!$A$2:$A$17,'lookup tables'!$B$2:$B$17)</f>
        <v>Harvey Gibson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tables'!$E$2:$E$17)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120">
        <f>SUM(C36:K36)</f>
        <v>0</v>
      </c>
      <c r="M36" s="8"/>
      <c r="N36" s="8"/>
      <c r="O36" s="8"/>
    </row>
    <row r="37" spans="1:15" ht="24.75" customHeight="1">
      <c r="A37" s="5">
        <v>16</v>
      </c>
      <c r="B37" s="2" t="str">
        <f>LOOKUP(A37,'lookup tables'!$A$2:$A$17,'lookup tables'!$B$2:$B$17)</f>
        <v>Brad VanAuken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tables'!$E$2:$E$17)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120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14</v>
      </c>
      <c r="B40" s="2" t="str">
        <f>LOOKUP(A40,'lookup tables'!$A$2:$A$17,'lookup tables'!$B$2:$B$17)</f>
        <v>Tom Zayac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tables'!$E$2:$E$17)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120">
        <f>SUM(C41:K41)</f>
        <v>0</v>
      </c>
      <c r="M41" s="8"/>
      <c r="N41" s="8"/>
      <c r="O41" s="8"/>
    </row>
    <row r="42" spans="1:15" ht="24.75" customHeight="1">
      <c r="A42" s="5">
        <v>15</v>
      </c>
      <c r="B42" s="2" t="str">
        <f>LOOKUP(A42,'lookup tables'!$A$2:$A$17,'lookup tables'!$B$2:$B$17)</f>
        <v>Rick Huckemeyer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tables'!$E$2:$E$17)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120">
        <f>SUM(C43:K43)</f>
        <v>0</v>
      </c>
      <c r="M43" s="8"/>
      <c r="N43" s="8"/>
      <c r="O43" s="8"/>
    </row>
    <row r="44" spans="13:14" ht="15.75">
      <c r="M44" t="s">
        <v>7</v>
      </c>
      <c r="N44" t="s">
        <v>7</v>
      </c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P43"/>
  <sheetViews>
    <sheetView zoomScalePageLayoutView="0" workbookViewId="0" topLeftCell="A22">
      <selection activeCell="M33" sqref="M33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15.75">
      <c r="A1" s="32"/>
      <c r="B1" s="137" t="s">
        <v>11</v>
      </c>
      <c r="C1" s="137">
        <v>6</v>
      </c>
      <c r="D1" s="153" t="str">
        <f>LOOKUP(C1,'lookup tables'!H22:H27,'lookup tables'!I22:I27)</f>
        <v>Blue - S</v>
      </c>
      <c r="E1" s="137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89"/>
    </row>
    <row r="2" spans="1:16" ht="15.75">
      <c r="A2" s="32"/>
      <c r="B2" s="138" t="s">
        <v>1</v>
      </c>
      <c r="C2" s="139">
        <v>1</v>
      </c>
      <c r="D2" s="139">
        <f>+C2+1</f>
        <v>2</v>
      </c>
      <c r="E2" s="139">
        <f aca="true" t="shared" si="0" ref="E2:K2">+D2+1</f>
        <v>3</v>
      </c>
      <c r="F2" s="139">
        <f t="shared" si="0"/>
        <v>4</v>
      </c>
      <c r="G2" s="139">
        <f t="shared" si="0"/>
        <v>5</v>
      </c>
      <c r="H2" s="139">
        <f t="shared" si="0"/>
        <v>6</v>
      </c>
      <c r="I2" s="139">
        <f t="shared" si="0"/>
        <v>7</v>
      </c>
      <c r="J2" s="139">
        <f>+I2+1</f>
        <v>8</v>
      </c>
      <c r="K2" s="140">
        <f t="shared" si="0"/>
        <v>9</v>
      </c>
      <c r="L2" s="139" t="s">
        <v>2</v>
      </c>
      <c r="M2" s="139" t="s">
        <v>5</v>
      </c>
      <c r="N2" s="139" t="s">
        <v>3</v>
      </c>
      <c r="O2" s="139" t="s">
        <v>4</v>
      </c>
      <c r="P2" s="89"/>
    </row>
    <row r="3" spans="1:16" ht="15.75">
      <c r="A3" s="32"/>
      <c r="B3" s="141" t="s">
        <v>10</v>
      </c>
      <c r="C3" s="142">
        <f>LOOKUP($C$1,'lookup tables'!$H$22:$H$27,'lookup tables'!J22:J27)</f>
        <v>5</v>
      </c>
      <c r="D3" s="142">
        <f>LOOKUP($C$1,'lookup tables'!$H$22:$H$27,'lookup tables'!K22:K27)</f>
        <v>4</v>
      </c>
      <c r="E3" s="142">
        <f>LOOKUP($C$1,'lookup tables'!$H$22:$H$27,'lookup tables'!L22:L27)</f>
        <v>5</v>
      </c>
      <c r="F3" s="142">
        <f>LOOKUP($C$1,'lookup tables'!$H$22:$H$27,'lookup tables'!M22:M27)</f>
        <v>4</v>
      </c>
      <c r="G3" s="142">
        <f>LOOKUP($C$1,'lookup tables'!$H$22:$H$27,'lookup tables'!N22:N27)</f>
        <v>4</v>
      </c>
      <c r="H3" s="142">
        <f>LOOKUP($C$1,'lookup tables'!$H$22:$H$27,'lookup tables'!O22:O27)</f>
        <v>3</v>
      </c>
      <c r="I3" s="142">
        <f>LOOKUP($C$1,'lookup tables'!$H$22:$H$27,'lookup tables'!P22:P27)</f>
        <v>5</v>
      </c>
      <c r="J3" s="142">
        <f>LOOKUP($C$1,'lookup tables'!$H$22:$H$27,'lookup tables'!Q22:Q27)</f>
        <v>3</v>
      </c>
      <c r="K3" s="142">
        <f>LOOKUP($C$1,'lookup tables'!$H$22:$H$27,'lookup tables'!R22:R27)</f>
        <v>4</v>
      </c>
      <c r="L3" s="142">
        <f aca="true" t="shared" si="1" ref="L3:L8">SUM(C3:K3)</f>
        <v>37</v>
      </c>
      <c r="M3" s="143"/>
      <c r="N3" s="143"/>
      <c r="O3" s="139" t="s">
        <v>15</v>
      </c>
      <c r="P3" s="89"/>
    </row>
    <row r="4" spans="1:15" ht="15.75">
      <c r="A4" s="5"/>
      <c r="B4" s="28" t="s">
        <v>0</v>
      </c>
      <c r="C4" s="35">
        <f>LOOKUP($C$1,'lookup tables'!$H$10:$H$15,'lookup tables'!J10:J15)</f>
        <v>2</v>
      </c>
      <c r="D4" s="35">
        <f>LOOKUP($C$1,'lookup tables'!$H$10:$H$15,'lookup tables'!K10:K15)</f>
        <v>4</v>
      </c>
      <c r="E4" s="35">
        <f>LOOKUP($C$1,'lookup tables'!$H$10:$H$15,'lookup tables'!L10:L15)</f>
        <v>1</v>
      </c>
      <c r="F4" s="35">
        <f>LOOKUP($C$1,'lookup tables'!$H$10:$H$15,'lookup tables'!M10:M15)</f>
        <v>5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8</v>
      </c>
      <c r="J4" s="35">
        <f>LOOKUP($C$1,'lookup tables'!$H$10:$H$15,'lookup tables'!Q10:Q15)</f>
        <v>7</v>
      </c>
      <c r="K4" s="35">
        <f>LOOKUP($C$1,'lookup tables'!$H$10:$H$15,'lookup tables'!R10:R15)</f>
        <v>9</v>
      </c>
      <c r="L4" s="29">
        <f t="shared" si="1"/>
        <v>45</v>
      </c>
      <c r="M4" s="50"/>
      <c r="N4" s="50"/>
      <c r="O4" s="50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tables'!$E$2:$E$17)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15.75">
      <c r="A7" s="5">
        <v>3</v>
      </c>
      <c r="B7" s="2" t="str">
        <f>LOOKUP(A7,'lookup tables'!$A$2:$A$17,'lookup tables'!$B$2:$B$17)</f>
        <v>Patrick Knapp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tables'!$E$2:$E$17)</f>
        <v>0</v>
      </c>
      <c r="N7" s="1">
        <f>+L7-M7</f>
        <v>0</v>
      </c>
      <c r="O7" s="52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tables'!$E$2:$E$17)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11"/>
    </row>
    <row r="12" spans="1:15" ht="15.75">
      <c r="A12" s="5">
        <v>4</v>
      </c>
      <c r="B12" s="2" t="str">
        <f>LOOKUP(A12,'lookup tables'!$A$2:$A$17,'lookup tables'!$B$2:$B$17)</f>
        <v>Harold Connely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tables'!$E$2:$E$17)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15.75">
      <c r="A15" s="5">
        <v>5</v>
      </c>
      <c r="B15" s="144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tables'!$E$2:$E$17)</f>
        <v>0</v>
      </c>
      <c r="N15" s="1">
        <f>+L15-M15</f>
        <v>0</v>
      </c>
      <c r="O15" s="52">
        <f>SUM(L16:N16)</f>
        <v>0</v>
      </c>
    </row>
    <row r="16" spans="1:16" ht="15.75">
      <c r="A16" s="9"/>
      <c r="B16" s="145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11"/>
    </row>
    <row r="17" spans="1:15" ht="15.75">
      <c r="A17" s="5">
        <v>7</v>
      </c>
      <c r="B17" s="144" t="str">
        <f>LOOKUP(A17,'lookup tables'!$A$2:$A$17,'lookup tables'!$B$2:$B$17)</f>
        <v>Fred Schlensker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tables'!$E$2:$E$17)</f>
        <v>0</v>
      </c>
      <c r="N17" s="1">
        <f>+L17-M17</f>
        <v>0</v>
      </c>
      <c r="O17" s="52">
        <f>SUM(L18:N18)</f>
        <v>0</v>
      </c>
    </row>
    <row r="18" spans="1:16" ht="15.75">
      <c r="A18" s="9"/>
      <c r="B18" s="146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11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6</v>
      </c>
      <c r="B20" s="144" t="str">
        <f>LOOKUP(A20,'lookup tables'!$A$2:$A$17,'lookup tables'!$B$2:$B$17)</f>
        <v>Mark Dentinger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tables'!$E$2:$E$17)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11"/>
    </row>
    <row r="22" spans="1:15" ht="15.75">
      <c r="A22" s="5">
        <v>8</v>
      </c>
      <c r="B22" s="144" t="str">
        <f>LOOKUP(A22,'lookup tables'!$A$2:$A$17,'lookup tables'!$B$2:$B$17)</f>
        <v>Gunnar Isaacson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tables'!$E$2:$E$17)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5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15.75">
      <c r="A25" s="5">
        <v>9</v>
      </c>
      <c r="B25" s="2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tables'!$E$2:$E$17)</f>
        <v>0</v>
      </c>
      <c r="N25" s="1">
        <f>+L25-M25</f>
        <v>0</v>
      </c>
      <c r="O25" s="52">
        <f>SUM(L26:N26)</f>
        <v>0</v>
      </c>
    </row>
    <row r="26" spans="1:16" ht="15.75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  <c r="P26" s="11"/>
    </row>
    <row r="27" spans="1:15" ht="15.75">
      <c r="A27" s="5">
        <v>12</v>
      </c>
      <c r="B27" s="2" t="str">
        <f>LOOKUP(A27,'lookup tables'!$A$2:$A$17,'lookup tables'!$B$2:$B$17)</f>
        <v>Bill Sano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tables'!$E$2:$E$17)</f>
        <v>0</v>
      </c>
      <c r="N27" s="1">
        <f>+L27-M27</f>
        <v>0</v>
      </c>
      <c r="O27" s="52">
        <f>SUM(L28:N28)</f>
        <v>0</v>
      </c>
    </row>
    <row r="28" spans="1:16" ht="15.75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11"/>
    </row>
    <row r="29" spans="1:15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15.75">
      <c r="A30" s="5">
        <v>10</v>
      </c>
      <c r="B30" s="144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tables'!$E$2:$E$17)</f>
        <v>0</v>
      </c>
      <c r="N30" s="1">
        <f>+L30-M30</f>
        <v>0</v>
      </c>
      <c r="O30" s="51">
        <f>SUM(L31:N31)</f>
        <v>0</v>
      </c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11"/>
    </row>
    <row r="32" spans="1:15" ht="15.75">
      <c r="A32" s="5">
        <v>11</v>
      </c>
      <c r="B32" s="144" t="str">
        <f>LOOKUP(A32,'lookup tables'!$A$2:$A$17,'lookup tables'!$B$2:$B$17)</f>
        <v>John Irwin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tables'!$E$2:$E$17)</f>
        <v>0</v>
      </c>
      <c r="N32" s="1">
        <f>+L32-M32</f>
        <v>0</v>
      </c>
      <c r="O32" s="51">
        <f>SUM(L33:N33)</f>
        <v>0</v>
      </c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11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15.75">
      <c r="A35" s="5">
        <v>13</v>
      </c>
      <c r="B35" s="2" t="str">
        <f>LOOKUP(A35,'lookup tables'!$A$2:$A$17,'lookup tables'!$B$2:$B$17)</f>
        <v>Harvey Gibson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</row>
    <row r="36" spans="1:16" ht="15.75">
      <c r="A36" s="9" t="s">
        <v>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11"/>
    </row>
    <row r="37" spans="1:15" ht="15.75">
      <c r="A37" s="5">
        <v>16</v>
      </c>
      <c r="B37" s="2" t="str">
        <f>LOOKUP(A37,'lookup tables'!$A$2:$A$17,'lookup tables'!$B$2:$B$17)</f>
        <v>Brad VanAuken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tables'!$E$2:$E$17)</f>
        <v>0</v>
      </c>
      <c r="N37" s="1">
        <f>+L37-M37</f>
        <v>0</v>
      </c>
      <c r="O37" s="52">
        <f>SUM(L38:N38)</f>
        <v>0</v>
      </c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11"/>
    </row>
    <row r="39" spans="1:15" ht="15.75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15.75">
      <c r="A40" s="5">
        <v>14</v>
      </c>
      <c r="B40" s="2" t="str">
        <f>LOOKUP(A40,'lookup tables'!$A$2:$A$17,'lookup tables'!$B$2:$B$17)</f>
        <v>Tom Zayac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tables'!$E$2:$E$17)</f>
        <v>0</v>
      </c>
      <c r="N40" s="1">
        <f>+L40-M40</f>
        <v>0</v>
      </c>
      <c r="O40" s="51">
        <f>SUM(L41:N41)</f>
        <v>0</v>
      </c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11"/>
    </row>
    <row r="42" spans="1:15" ht="15.75">
      <c r="A42" s="5">
        <v>15</v>
      </c>
      <c r="B42" s="2" t="str">
        <f>LOOKUP(A42,'lookup tables'!$A$2:$A$17,'lookup tables'!$B$2:$B$17)</f>
        <v>Rick Huckemeyer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tables'!$E$2:$E$17)</f>
        <v>0</v>
      </c>
      <c r="N42" s="1">
        <f>+L42-M42</f>
        <v>0</v>
      </c>
      <c r="O42" s="51">
        <f>SUM(L43:N43)</f>
        <v>0</v>
      </c>
    </row>
    <row r="43" spans="1:16" ht="15.75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/>
      <c r="O43" s="8"/>
      <c r="P43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25">
      <selection activeCell="C37" sqref="C37:K37"/>
    </sheetView>
  </sheetViews>
  <sheetFormatPr defaultColWidth="9.00390625" defaultRowHeight="15.75"/>
  <cols>
    <col min="1" max="1" width="4.25390625" style="0" customWidth="1"/>
    <col min="2" max="2" width="13.125" style="0" customWidth="1"/>
    <col min="3" max="15" width="5.625" style="0" customWidth="1"/>
  </cols>
  <sheetData>
    <row r="1" spans="1:16" ht="20.25" customHeight="1">
      <c r="A1" s="30"/>
      <c r="B1" s="32" t="s">
        <v>11</v>
      </c>
      <c r="C1" s="32">
        <v>2</v>
      </c>
      <c r="D1" s="150" t="str">
        <f>LOOKUP(C1,'lookup tables'!H22:H24,'lookup tables'!I22:I24)</f>
        <v>Red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73"/>
    </row>
    <row r="2" spans="1:16" ht="24.75" customHeight="1">
      <c r="A2" s="30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73"/>
    </row>
    <row r="3" spans="1:16" ht="20.25" customHeight="1">
      <c r="A3" s="30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73"/>
    </row>
    <row r="4" spans="1:15" ht="20.25" customHeight="1">
      <c r="A4" s="5"/>
      <c r="B4" s="28" t="s">
        <v>0</v>
      </c>
      <c r="C4" s="35">
        <f>LOOKUP($C$1,'lookup tables'!$H$10:$H$12,'lookup tables'!J10:J12)</f>
        <v>5</v>
      </c>
      <c r="D4" s="35">
        <f>LOOKUP($C$1,'lookup tables'!$H$10:$H$12,'lookup tables'!K10:K12)</f>
        <v>3</v>
      </c>
      <c r="E4" s="35">
        <f>LOOKUP($C$1,'lookup tables'!$H$10:$H$12,'lookup tables'!L10:L12)</f>
        <v>1</v>
      </c>
      <c r="F4" s="35">
        <f>LOOKUP($C$1,'lookup tables'!$H$10:$H$12,'lookup tables'!M10:M12)</f>
        <v>9</v>
      </c>
      <c r="G4" s="35">
        <f>LOOKUP($C$1,'lookup tables'!$H$10:$H$12,'lookup tables'!N10:N12)</f>
        <v>6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7</v>
      </c>
      <c r="K4" s="35">
        <f>LOOKUP($C$1,'lookup tables'!$H$10:$H$12,'lookup tables'!R10:R12)</f>
        <v>4</v>
      </c>
      <c r="L4" s="29">
        <f t="shared" si="1"/>
        <v>45</v>
      </c>
      <c r="M4" s="36"/>
      <c r="N4" s="36"/>
      <c r="O4" s="36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 t="shared" si="1"/>
        <v>0</v>
      </c>
      <c r="M5" s="2">
        <f>LOOKUP(A5,'lookup tables'!$A$2:$A$17,'lookup tables'!$E$2:$E$17)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9</v>
      </c>
      <c r="B7" s="2" t="str">
        <f>LOOKUP(A7,'lookup tables'!$A$2:$A$17,'lookup tables'!$B$2:$B$17)</f>
        <v>Ed Roche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tables'!$E$2:$E$17)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 t="s">
        <v>7</v>
      </c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tables'!$E$2:$E$17)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10</v>
      </c>
      <c r="B12" s="2" t="str">
        <f>LOOKUP(A12,'lookup tables'!$A$2:$A$17,'lookup tables'!$B$2:$B$17)</f>
        <v>Doug Hampton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tables'!$E$2:$E$17)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166">
        <v>3</v>
      </c>
      <c r="B15" s="163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tables'!$E$2:$E$17)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167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166">
        <v>11</v>
      </c>
      <c r="B17" s="163" t="str">
        <f>LOOKUP(A17,'lookup tables'!$A$2:$A$17,'lookup tables'!$B$2:$B$17)</f>
        <v>John Irwin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tables'!$E$2:$E$17)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167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86"/>
      <c r="D20" s="86"/>
      <c r="E20" s="86"/>
      <c r="F20" s="86"/>
      <c r="G20" s="86"/>
      <c r="H20" s="86"/>
      <c r="I20" s="86"/>
      <c r="J20" s="86"/>
      <c r="K20" s="86"/>
      <c r="L20" s="1">
        <f>SUM(C20:K20)</f>
        <v>0</v>
      </c>
      <c r="M20" s="2">
        <f>LOOKUP(A20,'lookup tables'!$A$2:$A$17,'lookup tables'!$E$2:$E$17)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12</v>
      </c>
      <c r="B22" s="2" t="str">
        <f>LOOKUP(A22,'lookup tables'!$A$2:$A$17,'lookup tables'!$B$2:$B$17)</f>
        <v>Bill Sano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tables'!$E$2:$E$17)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166">
        <v>5</v>
      </c>
      <c r="B25" s="163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tables'!$E$2:$E$17)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167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/>
    </row>
    <row r="27" spans="1:15" ht="24.75" customHeight="1">
      <c r="A27" s="166">
        <v>13</v>
      </c>
      <c r="B27" s="163" t="str">
        <f>LOOKUP(A27,'lookup tables'!$A$2:$A$17,'lookup tables'!$B$2:$B$17)</f>
        <v>Harvey Gibson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tables'!$E$2:$E$17)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167"/>
      <c r="B28" s="165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166">
        <v>6</v>
      </c>
      <c r="B30" s="163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tables'!$E$2:$E$17)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167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166">
        <v>14</v>
      </c>
      <c r="B32" s="163" t="str">
        <f>LOOKUP(A32,'lookup tables'!$A$2:$A$17,'lookup tables'!$B$2:$B$17)</f>
        <v>Tom Zayac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tables'!$E$2:$E$17)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167" t="s">
        <v>7</v>
      </c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7</v>
      </c>
      <c r="B35" s="2" t="str">
        <f>LOOKUP(A35,'lookup tables'!$A$2:$A$17,'lookup tables'!$B$2:$B$17)</f>
        <v>Fred Schlensker</v>
      </c>
      <c r="C35" s="82"/>
      <c r="D35" s="82"/>
      <c r="E35" s="82"/>
      <c r="F35" s="82"/>
      <c r="G35" s="82"/>
      <c r="H35" s="82"/>
      <c r="I35" s="82"/>
      <c r="J35" s="82"/>
      <c r="K35" s="82"/>
      <c r="L35" s="1">
        <f>SUM(C35:K35)</f>
        <v>0</v>
      </c>
      <c r="M35" s="2">
        <f>LOOKUP(A35,'lookup tables'!$A$2:$A$17,'lookup tables'!$E$2:$E$17)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81"/>
      <c r="D36" s="83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15</v>
      </c>
      <c r="B37" s="2" t="str">
        <f>LOOKUP(A37,'lookup tables'!$A$2:$A$17,'lookup tables'!$B$2:$B$17)</f>
        <v>Rick Huckemeyer</v>
      </c>
      <c r="C37" s="171"/>
      <c r="D37" s="130"/>
      <c r="E37" s="56"/>
      <c r="F37" s="56"/>
      <c r="G37" s="56"/>
      <c r="H37" s="56"/>
      <c r="I37" s="56"/>
      <c r="J37" s="56"/>
      <c r="K37" s="56"/>
      <c r="L37" s="121">
        <f>SUM(C37:K37)</f>
        <v>0</v>
      </c>
      <c r="M37" s="2">
        <f>LOOKUP(A37,'lookup tables'!$A$2:$A$17,'lookup tables'!$E$2:$E$17)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83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166">
        <v>8</v>
      </c>
      <c r="B40" s="163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tables'!$E$2:$E$17)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167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166">
        <v>16</v>
      </c>
      <c r="B42" s="163" t="str">
        <f>LOOKUP(A42,'lookup tables'!$A$2:$A$17,'lookup tables'!$B$2:$B$17)</f>
        <v>Brad VanAuken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tables'!$E$2:$E$17)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167"/>
      <c r="B43" s="168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19">
      <selection activeCell="M43" sqref="M43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  <c r="P5" s="5"/>
    </row>
    <row r="6" spans="1:16" ht="15.75">
      <c r="A6" s="5"/>
      <c r="B6" s="2"/>
      <c r="C6" s="83"/>
      <c r="D6" s="83"/>
      <c r="E6" s="83"/>
      <c r="F6" s="83"/>
      <c r="G6" s="83"/>
      <c r="H6" s="83"/>
      <c r="I6" s="83"/>
      <c r="J6" s="83"/>
      <c r="K6" s="55"/>
      <c r="L6" s="8">
        <f>SUM(C6:K6)</f>
        <v>0</v>
      </c>
      <c r="M6" s="8"/>
      <c r="N6" s="8"/>
      <c r="O6" s="8"/>
      <c r="P6" s="5"/>
    </row>
    <row r="7" spans="1:16" ht="15.75">
      <c r="A7" s="5">
        <v>9</v>
      </c>
      <c r="B7" s="2" t="str">
        <f>LOOKUP(A7,'lookup tables'!$A$2:$A$17,'lookup tables'!$B$2:$B$17)</f>
        <v>Ed Roche</v>
      </c>
      <c r="C7" s="149"/>
      <c r="D7" s="149"/>
      <c r="E7" s="149"/>
      <c r="F7" s="149"/>
      <c r="G7" s="149"/>
      <c r="H7" s="149"/>
      <c r="I7" s="149"/>
      <c r="J7" s="149"/>
      <c r="K7" s="54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  <c r="P7" s="5"/>
    </row>
    <row r="8" spans="1:16" ht="15.75">
      <c r="A8" s="5"/>
      <c r="B8" s="6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2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11"/>
    </row>
    <row r="12" spans="1:15" ht="15.75">
      <c r="A12" s="5">
        <v>10</v>
      </c>
      <c r="B12" s="2" t="str">
        <f>LOOKUP(A12,'lookup tables'!$A$2:$A$17,'lookup tables'!$B$2:$B$17)</f>
        <v>Doug Hampton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8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 t="s">
        <v>7</v>
      </c>
      <c r="O13" s="8"/>
      <c r="P13" s="11" t="s">
        <v>7</v>
      </c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166">
        <v>3</v>
      </c>
      <c r="B15" s="163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tables'!$E$2:$E$17)</f>
        <v>0</v>
      </c>
      <c r="N15" s="1">
        <f>+L15-M15</f>
        <v>0</v>
      </c>
      <c r="O15" s="52">
        <f>SUM(L16:N16)</f>
        <v>0</v>
      </c>
      <c r="P15" s="5"/>
    </row>
    <row r="16" spans="1:16" ht="15.75">
      <c r="A16" s="167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9"/>
    </row>
    <row r="17" spans="1:16" ht="15.75">
      <c r="A17" s="166">
        <v>11</v>
      </c>
      <c r="B17" s="163" t="str">
        <f>LOOKUP(A17,'lookup tables'!$A$2:$A$17,'lookup tables'!$B$2:$B$17)</f>
        <v>John Irwin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">
        <f>LOOKUP(A17,'lookup tables'!$A$2:$A$17,'lookup tables'!$E$2:$E$17)</f>
        <v>0</v>
      </c>
      <c r="N17" s="1">
        <f>+L17-M17</f>
        <v>0</v>
      </c>
      <c r="O17" s="52">
        <f>SUM(L18:N18)</f>
        <v>0</v>
      </c>
      <c r="P17" s="5"/>
    </row>
    <row r="18" spans="1:16" ht="15.75">
      <c r="A18" s="167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/>
      <c r="O18" s="8"/>
      <c r="P18" s="9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2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/>
      <c r="O21" s="8"/>
      <c r="P21" s="11"/>
    </row>
    <row r="22" spans="1:15" ht="15.75">
      <c r="A22" s="5">
        <v>12</v>
      </c>
      <c r="B22" s="2" t="str">
        <f>LOOKUP(A22,'lookup tables'!$A$2:$A$17,'lookup tables'!$B$2:$B$17)</f>
        <v>Bill Sano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166">
        <v>5</v>
      </c>
      <c r="B25" s="163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tables'!$E$2:$E$17)</f>
        <v>0</v>
      </c>
      <c r="N25" s="1">
        <f>+L25-M25</f>
        <v>0</v>
      </c>
      <c r="O25" s="52">
        <f>SUM(L26:N26)</f>
        <v>0</v>
      </c>
      <c r="P25" s="5"/>
    </row>
    <row r="26" spans="1:16" ht="15.75">
      <c r="A26" s="167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/>
      <c r="P26" s="9"/>
    </row>
    <row r="27" spans="1:16" ht="15.75">
      <c r="A27" s="166">
        <v>13</v>
      </c>
      <c r="B27" s="163" t="str">
        <f>LOOKUP(A27,'lookup tables'!$A$2:$A$17,'lookup tables'!$B$2:$B$17)</f>
        <v>Harvey Gibson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tables'!$E$2:$E$17)</f>
        <v>0</v>
      </c>
      <c r="N27" s="1">
        <f>+L27-M27</f>
        <v>0</v>
      </c>
      <c r="O27" s="52">
        <f>SUM(L28:N28)</f>
        <v>0</v>
      </c>
      <c r="P27" s="5"/>
    </row>
    <row r="28" spans="1:16" ht="15.75">
      <c r="A28" s="167"/>
      <c r="B28" s="165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166">
        <v>6</v>
      </c>
      <c r="B30" s="163" t="str">
        <f>LOOKUP(A30,'lookup tables'!$A$2:$A$17,'lookup tables'!$B$2:$B$17)</f>
        <v>Mark Dentinger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tables'!$E$2:$E$17)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167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166">
        <v>14</v>
      </c>
      <c r="B32" s="163" t="str">
        <f>LOOKUP(A32,'lookup tables'!$A$2:$A$17,'lookup tables'!$B$2:$B$17)</f>
        <v>Tom Zayac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tables'!$E$2:$E$17)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167" t="s">
        <v>7</v>
      </c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15.75">
      <c r="A35" s="5">
        <v>7</v>
      </c>
      <c r="B35" s="2" t="str">
        <f>LOOKUP(A35,'lookup tables'!$A$2:$A$17,'lookup tables'!$B$2:$B$17)</f>
        <v>Fred Schlensker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  <c r="P35" s="5"/>
    </row>
    <row r="36" spans="1:16" ht="15.75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/>
      <c r="M36" s="8"/>
      <c r="N36" s="8"/>
      <c r="O36" s="8">
        <v>44</v>
      </c>
      <c r="P36" s="9"/>
    </row>
    <row r="37" spans="1:16" ht="15.75">
      <c r="A37" s="5">
        <v>15</v>
      </c>
      <c r="B37" s="2" t="str">
        <f>LOOKUP(A37,'lookup tables'!$A$2:$A$17,'lookup tables'!$B$2:$B$17)</f>
        <v>Rick Huckemeyer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  <c r="P37" s="5"/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/>
      <c r="M38" s="8"/>
      <c r="N38" s="8"/>
      <c r="O38" s="8">
        <v>47</v>
      </c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166">
        <v>8</v>
      </c>
      <c r="B40" s="163" t="str">
        <f>LOOKUP(A40,'lookup tables'!$A$2:$A$17,'lookup tables'!$B$2:$B$17)</f>
        <v>Gunnar Isaacson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tables'!$E$2:$E$17)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167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166">
        <v>16</v>
      </c>
      <c r="B42" s="163" t="str">
        <f>LOOKUP(A42,'lookup tables'!$A$2:$A$17,'lookup tables'!$B$2:$B$17)</f>
        <v>Brad VanAuken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tables'!$E$2:$E$17)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167"/>
      <c r="B43" s="168"/>
      <c r="C43" s="83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30">
      <selection activeCell="O51" sqref="O51"/>
    </sheetView>
  </sheetViews>
  <sheetFormatPr defaultColWidth="9.00390625" defaultRowHeight="24.75" customHeight="1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20.25" customHeight="1">
      <c r="A1" s="116"/>
      <c r="B1" s="30" t="s">
        <v>11</v>
      </c>
      <c r="C1" s="30">
        <v>2</v>
      </c>
      <c r="D1" s="30" t="str">
        <f>LOOKUP(C1,'lookup tables'!H22:H24,'lookup tables'!I22:I24)</f>
        <v>Red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80"/>
    </row>
    <row r="2" spans="1:16" ht="24.75" customHeight="1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20.25" customHeight="1">
      <c r="A3" s="116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20.25" customHeight="1">
      <c r="A4" s="5"/>
      <c r="B4" s="28" t="s">
        <v>0</v>
      </c>
      <c r="C4" s="35">
        <f>LOOKUP($C$1,'lookup tables'!$H$10:$H$12,'lookup tables'!J10:J12)</f>
        <v>5</v>
      </c>
      <c r="D4" s="35">
        <f>LOOKUP($C$1,'lookup tables'!$H$10:$H$12,'lookup tables'!K10:K12)</f>
        <v>3</v>
      </c>
      <c r="E4" s="35">
        <f>LOOKUP($C$1,'lookup tables'!$H$10:$H$12,'lookup tables'!L10:L12)</f>
        <v>1</v>
      </c>
      <c r="F4" s="35">
        <f>LOOKUP($C$1,'lookup tables'!$H$10:$H$12,'lookup tables'!M10:M12)</f>
        <v>9</v>
      </c>
      <c r="G4" s="35">
        <f>LOOKUP($C$1,'lookup tables'!$H$10:$H$12,'lookup tables'!N10:N12)</f>
        <v>6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7</v>
      </c>
      <c r="K4" s="35">
        <f>LOOKUP($C$1,'lookup tables'!$H$10:$H$12,'lookup tables'!R10:R12)</f>
        <v>4</v>
      </c>
      <c r="L4" s="29">
        <f t="shared" si="1"/>
        <v>45</v>
      </c>
      <c r="M4" s="48"/>
      <c r="N4" s="48"/>
      <c r="O4" s="48"/>
      <c r="P4" s="124"/>
    </row>
    <row r="5" spans="1:16" ht="24.75" customHeight="1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  <c r="P5" s="5"/>
    </row>
    <row r="6" spans="1:16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>SUM(C6:K6)</f>
        <v>0</v>
      </c>
      <c r="M6" s="8"/>
      <c r="N6" s="8"/>
      <c r="O6" s="8"/>
      <c r="P6" s="5"/>
    </row>
    <row r="7" spans="1:16" ht="24.75" customHeight="1">
      <c r="A7" s="5">
        <v>13</v>
      </c>
      <c r="B7" s="2" t="str">
        <f>LOOKUP(A7,'lookup tables'!$A$2:$A$17,'lookup tables'!$B$2:$B$17)</f>
        <v>Harvey Gibson</v>
      </c>
      <c r="C7" s="54"/>
      <c r="D7" s="54"/>
      <c r="E7" s="54"/>
      <c r="F7" s="54"/>
      <c r="G7" s="54"/>
      <c r="H7" s="54"/>
      <c r="I7" s="54"/>
      <c r="J7" s="54"/>
      <c r="K7" s="54"/>
      <c r="L7" s="1">
        <f t="shared" si="1"/>
        <v>0</v>
      </c>
      <c r="M7" s="2">
        <f>LOOKUP(A7,'lookup tables'!$A$2:$A$17,'lookup tables'!$C$2:$C$17)</f>
        <v>16</v>
      </c>
      <c r="N7" s="1">
        <f>+L7-M7</f>
        <v>-16</v>
      </c>
      <c r="O7" s="52">
        <f>SUM(L8:N8)</f>
        <v>0</v>
      </c>
      <c r="P7" s="5"/>
    </row>
    <row r="8" spans="1:16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129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tables'!$C$2:$C$17)</f>
        <v>16</v>
      </c>
      <c r="N10" s="1">
        <f>+L10-M10</f>
        <v>-16</v>
      </c>
      <c r="O10" s="1">
        <f>SUM(L11:N11)</f>
        <v>0</v>
      </c>
    </row>
    <row r="11" spans="1:15" s="11" customFormat="1" ht="9.75" customHeight="1">
      <c r="A11" s="9"/>
      <c r="B11" s="12"/>
      <c r="C11" s="87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14</v>
      </c>
      <c r="B12" s="2" t="str">
        <f>LOOKUP(A12,'lookup tables'!$A$2:$A$17,'lookup tables'!$B$2:$B$17)</f>
        <v>Tom Zayac</v>
      </c>
      <c r="C12" s="129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2">
        <f>LOOKUP(A12,'lookup tables'!$A$2:$A$17,'lookup tables'!$C$2:$C$17)</f>
        <v>10</v>
      </c>
      <c r="N12" s="1">
        <f>+L12-M12</f>
        <v>-10</v>
      </c>
      <c r="O12" s="1">
        <f>SUM(L13:N13)</f>
        <v>0</v>
      </c>
    </row>
    <row r="13" spans="1:16" s="11" customFormat="1" ht="9.75" customHeight="1">
      <c r="A13" s="9"/>
      <c r="B13" s="8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 t="s">
        <v>7</v>
      </c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24.75" customHeight="1">
      <c r="A15" s="5">
        <v>3</v>
      </c>
      <c r="B15" s="2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tables'!$C$2:$C$17)</f>
        <v>15</v>
      </c>
      <c r="N15" s="1">
        <f>+L15-M15</f>
        <v>-15</v>
      </c>
      <c r="O15" s="52">
        <f>SUM(L16:N16)</f>
        <v>0</v>
      </c>
      <c r="P15" s="5"/>
    </row>
    <row r="16" spans="1:16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9"/>
    </row>
    <row r="17" spans="1:16" ht="24.75" customHeight="1">
      <c r="A17" s="5">
        <v>15</v>
      </c>
      <c r="B17" s="2" t="str">
        <f>LOOKUP(A17,'lookup tables'!$A$2:$A$17,'lookup tables'!$B$2:$B$17)</f>
        <v>Rick Huckemeyer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0">
        <f>LOOKUP(A17,'lookup tables'!$A$2:$A$17,'lookup tables'!$C$2:$C$17)</f>
        <v>16</v>
      </c>
      <c r="N17" s="1">
        <f>+L17-M17</f>
        <v>-16</v>
      </c>
      <c r="O17" s="52">
        <f>SUM(L18:N18)</f>
        <v>0</v>
      </c>
      <c r="P17" s="5"/>
    </row>
    <row r="18" spans="1:16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tables'!$C$2:$C$17)</f>
        <v>11</v>
      </c>
      <c r="N20" s="1">
        <f>+L20-M20</f>
        <v>-11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16</v>
      </c>
      <c r="B22" s="2" t="str">
        <f>LOOKUP(A22,'lookup tables'!$A$2:$A$17,'lookup tables'!$B$2:$B$17)</f>
        <v>Brad VanAuken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tables'!$C$2:$C$17)</f>
        <v>12</v>
      </c>
      <c r="N22" s="1">
        <f>+L22-M22</f>
        <v>-12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6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24.75" customHeight="1">
      <c r="A25" s="5">
        <v>5</v>
      </c>
      <c r="B25" s="144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0">
        <f>LOOKUP(A25,'lookup tables'!$A$2:$A$17,'lookup tables'!$C$2:$C$17)</f>
        <v>10</v>
      </c>
      <c r="N25" s="1">
        <f>+L25-M25</f>
        <v>-10</v>
      </c>
      <c r="O25" s="1">
        <f>SUM(L26:N26)</f>
        <v>0</v>
      </c>
      <c r="P25" s="5"/>
    </row>
    <row r="26" spans="1:16" s="11" customFormat="1" ht="9.75" customHeight="1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  <c r="P26" s="9"/>
    </row>
    <row r="27" spans="1:16" ht="24.75" customHeight="1">
      <c r="A27" s="5">
        <v>9</v>
      </c>
      <c r="B27" s="144" t="str">
        <f>LOOKUP(A27,'lookup tables'!$A$2:$A$17,'lookup tables'!$B$2:$B$17)</f>
        <v>Ed Roche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tables'!$C$2:$C$17)</f>
        <v>16</v>
      </c>
      <c r="N27" s="1">
        <f>+L27-M27</f>
        <v>-16</v>
      </c>
      <c r="O27" s="1">
        <f>SUM(L28:N28)</f>
        <v>0</v>
      </c>
      <c r="P27" s="5"/>
    </row>
    <row r="28" spans="1:16" s="11" customFormat="1" ht="9.75" customHeight="1">
      <c r="A28" s="9"/>
      <c r="B28" s="146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24.75" customHeight="1">
      <c r="A30" s="5">
        <v>6</v>
      </c>
      <c r="B30" s="144" t="str">
        <f>LOOKUP(A30,'lookup tables'!$A$2:$A$17,'lookup tables'!$B$2:$B$17)</f>
        <v>Mark Dentinger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tables'!$C$2:$C$17)</f>
        <v>9</v>
      </c>
      <c r="N30" s="1">
        <f>+L30-M30</f>
        <v>-9</v>
      </c>
      <c r="O30" s="1">
        <f>SUM(L31:N31)</f>
        <v>0</v>
      </c>
      <c r="P30" s="5"/>
    </row>
    <row r="31" spans="1:16" s="11" customFormat="1" ht="9.75" customHeight="1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24.75" customHeight="1">
      <c r="A32" s="5">
        <v>10</v>
      </c>
      <c r="B32" s="144" t="str">
        <f>LOOKUP(A32,'lookup tables'!$A$2:$A$17,'lookup tables'!$B$2:$B$17)</f>
        <v>Doug Hampton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tables'!$C$2:$C$17)</f>
        <v>9</v>
      </c>
      <c r="N32" s="1">
        <f>+L32-M32</f>
        <v>-9</v>
      </c>
      <c r="O32" s="1">
        <f>SUM(L33:N33)</f>
        <v>0</v>
      </c>
      <c r="P32" s="5"/>
    </row>
    <row r="33" spans="1:16" s="11" customFormat="1" ht="9.75" customHeight="1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24.75" customHeight="1">
      <c r="A35" s="5">
        <v>7</v>
      </c>
      <c r="B35" s="144" t="str">
        <f>LOOKUP(A35,'lookup tables'!$A$2:$A$17,'lookup tables'!$B$2:$B$17)</f>
        <v>Fred Schlensker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0">
        <f>LOOKUP(A35,'lookup tables'!$A$2:$A$17,'lookup tables'!$C$2:$C$17)</f>
        <v>6</v>
      </c>
      <c r="N35" s="1">
        <f>+L35-M35</f>
        <v>-6</v>
      </c>
      <c r="O35" s="52">
        <f>SUM(L36:N36)</f>
        <v>0</v>
      </c>
      <c r="P35" s="5"/>
    </row>
    <row r="36" spans="1:16" s="11" customFormat="1" ht="9.75" customHeight="1">
      <c r="A36" s="9"/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9"/>
    </row>
    <row r="37" spans="1:16" ht="24.75" customHeight="1">
      <c r="A37" s="5">
        <v>11</v>
      </c>
      <c r="B37" s="144" t="str">
        <f>LOOKUP(A37,'lookup tables'!$A$2:$A$17,'lookup tables'!$B$2:$B$17)</f>
        <v>John Irwin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tables'!$C$2:$C$17)</f>
        <v>10</v>
      </c>
      <c r="N37" s="1">
        <f>+L37-M37</f>
        <v>-10</v>
      </c>
      <c r="O37" s="52">
        <f>SUM(L38:N38)</f>
        <v>0</v>
      </c>
      <c r="P37" s="5"/>
    </row>
    <row r="38" spans="1:16" s="11" customFormat="1" ht="9.75" customHeight="1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 t="s">
        <v>7</v>
      </c>
    </row>
    <row r="39" spans="1:16" ht="15" customHeight="1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24.75" customHeight="1">
      <c r="A40" s="5">
        <v>8</v>
      </c>
      <c r="B40" s="144" t="str">
        <f>LOOKUP(A40,'lookup tables'!$A$2:$A$17,'lookup tables'!$B$2:$B$17)</f>
        <v>Gunnar Isaacson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tables'!$C$2:$C$17)</f>
        <v>3</v>
      </c>
      <c r="N40" s="1">
        <f>+L40-M40</f>
        <v>-3</v>
      </c>
      <c r="O40" s="51">
        <f>SUM(L41:N41)</f>
        <v>0</v>
      </c>
      <c r="P40" s="5"/>
    </row>
    <row r="41" spans="1:16" s="11" customFormat="1" ht="9.75" customHeight="1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/>
      <c r="O41" s="8"/>
      <c r="P41" s="9"/>
    </row>
    <row r="42" spans="1:16" ht="24.75" customHeight="1">
      <c r="A42" s="5">
        <v>12</v>
      </c>
      <c r="B42" s="144" t="str">
        <f>LOOKUP(A42,'lookup tables'!$A$2:$A$17,'lookup tables'!$B$2:$B$17)</f>
        <v>Bill Sano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0">
        <f>LOOKUP(A42,'lookup tables'!$A$2:$A$17,'lookup tables'!$C$2:$C$17)</f>
        <v>12</v>
      </c>
      <c r="N42" s="1">
        <f>+L42-M42</f>
        <v>-12</v>
      </c>
      <c r="O42" s="51">
        <f>SUM(L43:N43)</f>
        <v>0</v>
      </c>
      <c r="P42" s="5"/>
    </row>
    <row r="43" spans="1:16" s="11" customFormat="1" ht="9.75" customHeight="1">
      <c r="A43" s="9"/>
      <c r="B43" s="147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9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25">
      <selection activeCell="O43" sqref="O43"/>
    </sheetView>
  </sheetViews>
  <sheetFormatPr defaultColWidth="9.00390625" defaultRowHeight="15.75"/>
  <cols>
    <col min="1" max="1" width="4.25390625" style="0" customWidth="1"/>
    <col min="2" max="2" width="13.125" style="0" customWidth="1"/>
    <col min="3" max="15" width="5.625" style="0" customWidth="1"/>
  </cols>
  <sheetData>
    <row r="1" spans="1:16" ht="20.25" customHeight="1">
      <c r="A1" s="30"/>
      <c r="B1" s="38" t="s">
        <v>11</v>
      </c>
      <c r="C1" s="38">
        <v>1</v>
      </c>
      <c r="D1" s="88" t="str">
        <f>LOOKUP(C1,'lookup tables'!H22:H24,'lookup tables'!I22:I24)</f>
        <v>White 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17"/>
    </row>
    <row r="2" spans="1:16" ht="24.75" customHeight="1">
      <c r="A2" s="30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117"/>
    </row>
    <row r="3" spans="1:16" ht="20.25" customHeight="1">
      <c r="A3" s="30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117"/>
    </row>
    <row r="4" spans="1:15" ht="20.25" customHeight="1">
      <c r="A4" s="5"/>
      <c r="B4" s="45" t="s">
        <v>0</v>
      </c>
      <c r="C4" s="46">
        <f>LOOKUP($C$1,'lookup tables'!$H$10:$H$12,'lookup tables'!J10:J12)</f>
        <v>6</v>
      </c>
      <c r="D4" s="46">
        <f>LOOKUP($C$1,'lookup tables'!$H$10:$H$12,'lookup tables'!K10:K12)</f>
        <v>7</v>
      </c>
      <c r="E4" s="46">
        <f>LOOKUP($C$1,'lookup tables'!$H$10:$H$12,'lookup tables'!L10:L12)</f>
        <v>1</v>
      </c>
      <c r="F4" s="46">
        <f>LOOKUP($C$1,'lookup tables'!$H$10:$H$12,'lookup tables'!M10:M12)</f>
        <v>5</v>
      </c>
      <c r="G4" s="46">
        <f>LOOKUP($C$1,'lookup tables'!$H$10:$H$12,'lookup tables'!N10:N12)</f>
        <v>3</v>
      </c>
      <c r="H4" s="46">
        <f>LOOKUP($C$1,'lookup tables'!$H$10:$H$12,'lookup tables'!O10:O12)</f>
        <v>8</v>
      </c>
      <c r="I4" s="46">
        <f>LOOKUP($C$1,'lookup tables'!$H$10:$H$12,'lookup tables'!P10:P12)</f>
        <v>2</v>
      </c>
      <c r="J4" s="46">
        <f>LOOKUP($C$1,'lookup tables'!$H$10:$H$12,'lookup tables'!Q10:Q12)</f>
        <v>9</v>
      </c>
      <c r="K4" s="46">
        <f>LOOKUP($C$1,'lookup tables'!$H$10:$H$12,'lookup tables'!R10:R12)</f>
        <v>4</v>
      </c>
      <c r="L4" s="47">
        <f t="shared" si="1"/>
        <v>45</v>
      </c>
      <c r="M4" s="48"/>
      <c r="N4" s="48"/>
      <c r="O4" s="48"/>
    </row>
    <row r="5" spans="1:15" ht="24.75" customHeight="1">
      <c r="A5" s="166">
        <v>1</v>
      </c>
      <c r="B5" s="163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</row>
    <row r="6" spans="1:15" ht="9.75" customHeight="1">
      <c r="A6" s="166"/>
      <c r="B6" s="163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166">
        <v>6</v>
      </c>
      <c r="B7" s="163" t="str">
        <f>LOOKUP(A7,'lookup tables'!$A$2:$A$17,'lookup tables'!$B$2:$B$17)</f>
        <v>Mark Dentinger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52">
        <f>SUM(L8:N8)</f>
        <v>0</v>
      </c>
    </row>
    <row r="8" spans="1:15" ht="9.75" customHeight="1">
      <c r="A8" s="166"/>
      <c r="B8" s="170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 t="s">
        <v>7</v>
      </c>
      <c r="N8" s="8"/>
      <c r="O8" s="8"/>
    </row>
    <row r="9" spans="1:15" ht="15" customHeight="1">
      <c r="A9" s="5"/>
      <c r="B9" s="90"/>
      <c r="C9" s="97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84" t="str">
        <f>LOOKUP(A10,'lookup tables'!$A$2:$A$17,'lookup tables'!$B$2:$B$17)</f>
        <v>Tony Grzymala</v>
      </c>
      <c r="C10" s="8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85"/>
      <c r="C11" s="87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</row>
    <row r="12" spans="1:15" ht="24.75" customHeight="1">
      <c r="A12" s="5">
        <v>7</v>
      </c>
      <c r="B12" s="84" t="str">
        <f>LOOKUP(A12,'lookup tables'!$A$2:$A$17,'lookup tables'!$B$2:$B$17)</f>
        <v>Fred Schlensker</v>
      </c>
      <c r="C12" s="86"/>
      <c r="D12" s="86"/>
      <c r="E12" s="86"/>
      <c r="F12" s="86"/>
      <c r="G12" s="86"/>
      <c r="H12" s="86"/>
      <c r="I12" s="86"/>
      <c r="J12" s="86"/>
      <c r="K12" s="8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166">
        <v>3</v>
      </c>
      <c r="B15" s="163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167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166">
        <v>8</v>
      </c>
      <c r="B17" s="163" t="str">
        <f>LOOKUP(A17,'lookup tables'!$A$2:$A$17,'lookup tables'!$B$2:$B$17)</f>
        <v>Gunnar Isaacson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167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166">
        <v>4</v>
      </c>
      <c r="B20" s="163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167"/>
      <c r="B21" s="164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166">
        <v>5</v>
      </c>
      <c r="B22" s="163" t="str">
        <f>LOOKUP(A22,'lookup tables'!$A$2:$A$17,'lookup tables'!$B$2:$B$17)</f>
        <v>Jim Ferro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167"/>
      <c r="B23" s="165" t="s">
        <v>7</v>
      </c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 t="s">
        <v>7</v>
      </c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9</v>
      </c>
      <c r="B25" s="2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14</v>
      </c>
      <c r="B27" s="2" t="str">
        <f>LOOKUP(A27,'lookup tables'!$A$2:$A$17,'lookup tables'!$B$2:$B$17)</f>
        <v>Tom Zayac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10</v>
      </c>
      <c r="B30" s="2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15</v>
      </c>
      <c r="B32" s="2" t="str">
        <f>LOOKUP(A32,'lookup tables'!$A$2:$A$17,'lookup tables'!$B$2:$B$17)</f>
        <v>Rick Huckemeyer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166">
        <v>11</v>
      </c>
      <c r="B35" s="163" t="str">
        <f>LOOKUP(A35,'lookup tables'!$A$2:$A$17,'lookup tables'!$B$2:$B$17)</f>
        <v>John Irwin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167" t="s">
        <v>17</v>
      </c>
      <c r="B36" s="164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 t="s">
        <v>7</v>
      </c>
      <c r="N36" s="8"/>
      <c r="O36" s="8"/>
    </row>
    <row r="37" spans="1:15" ht="24.75" customHeight="1">
      <c r="A37" s="166">
        <v>16</v>
      </c>
      <c r="B37" s="163" t="str">
        <f>LOOKUP(A37,'lookup tables'!$A$2:$A$17,'lookup tables'!$B$2:$B$17)</f>
        <v>Brad VanAuken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167"/>
      <c r="B38" s="165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12</v>
      </c>
      <c r="B40" s="2" t="str">
        <f>LOOKUP(A40,'lookup tables'!$A$2:$A$17,'lookup tables'!$B$2:$B$17)</f>
        <v>Bill Sano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13</v>
      </c>
      <c r="B42" s="2" t="str">
        <f>LOOKUP(A42,'lookup tables'!$A$2:$A$17,'lookup tables'!$B$2:$B$17)</f>
        <v>Harvey Gibson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</sheetPr>
  <dimension ref="A1:P44"/>
  <sheetViews>
    <sheetView zoomScalePageLayoutView="0" workbookViewId="0" topLeftCell="A13">
      <selection activeCell="M38" sqref="M38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15.75">
      <c r="A1" s="116"/>
      <c r="B1" s="38" t="s">
        <v>11</v>
      </c>
      <c r="C1" s="38">
        <v>4</v>
      </c>
      <c r="D1" s="38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3"/>
    </row>
    <row r="2" spans="1:16" ht="15.75">
      <c r="A2" s="116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15.75">
      <c r="A3" s="116"/>
      <c r="B3" s="42" t="s">
        <v>10</v>
      </c>
      <c r="C3" s="43">
        <f>LOOKUP($C$1,'lookup tables'!$H$22:$H$27,'lookup tables'!J22:J247)</f>
        <v>4</v>
      </c>
      <c r="D3" s="43">
        <f>LOOKUP($C$1,'lookup tables'!$H$22:$H$27,'lookup tables'!K22:K247)</f>
        <v>4</v>
      </c>
      <c r="E3" s="43">
        <f>LOOKUP($C$1,'lookup tables'!$H$22:$H$27,'lookup tables'!L22:L247)</f>
        <v>4</v>
      </c>
      <c r="F3" s="43">
        <f>LOOKUP($C$1,'lookup tables'!$H$22:$H$27,'lookup tables'!M22:M247)</f>
        <v>5</v>
      </c>
      <c r="G3" s="43">
        <f>LOOKUP($C$1,'lookup tables'!$H$22:$H$27,'lookup tables'!N22:N247)</f>
        <v>4</v>
      </c>
      <c r="H3" s="43">
        <f>LOOKUP($C$1,'lookup tables'!$H$22:$H$27,'lookup tables'!O22:O247)</f>
        <v>3</v>
      </c>
      <c r="I3" s="43">
        <f>LOOKUP($C$1,'lookup tables'!$H$22:$H$27,'lookup tables'!P22:P247)</f>
        <v>4</v>
      </c>
      <c r="J3" s="43">
        <f>LOOKUP($C$1,'lookup tables'!$H$22:$H$27,'lookup tables'!Q22:Q247)</f>
        <v>3</v>
      </c>
      <c r="K3" s="43">
        <f>LOOKUP($C$1,'lookup tables'!$H$22:$H$27,'lookup tables'!R22:R247)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6" ht="15.75">
      <c r="A4" s="116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35">
        <f t="shared" si="1"/>
        <v>45</v>
      </c>
      <c r="M4" s="36"/>
      <c r="N4" s="36"/>
      <c r="O4" s="36"/>
      <c r="P4" s="73"/>
    </row>
    <row r="5" spans="1:15" ht="15.75">
      <c r="A5" s="166">
        <v>1</v>
      </c>
      <c r="B5" s="163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</row>
    <row r="6" spans="1:15" ht="15.75">
      <c r="A6" s="166"/>
      <c r="B6" s="163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 t="s">
        <v>7</v>
      </c>
      <c r="O6" s="8" t="s">
        <v>7</v>
      </c>
    </row>
    <row r="7" spans="1:15" ht="15.75">
      <c r="A7" s="166">
        <v>6</v>
      </c>
      <c r="B7" s="163" t="str">
        <f>LOOKUP(A7,'lookup tables'!$A$2:$A$17,'lookup tables'!$B$2:$B$17)</f>
        <v>Mark Dentinger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126">
        <f>SUM(L8:N8)</f>
        <v>0</v>
      </c>
    </row>
    <row r="8" spans="1:15" ht="15.75">
      <c r="A8" s="166"/>
      <c r="B8" s="170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 t="s">
        <v>7</v>
      </c>
      <c r="O8" s="8"/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  <c r="P10" s="5"/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9"/>
    </row>
    <row r="12" spans="1:16" ht="15.75">
      <c r="A12" s="5">
        <v>7</v>
      </c>
      <c r="B12" s="2" t="str">
        <f>LOOKUP(A12,'lookup tables'!$A$2:$A$17,'lookup tables'!$B$2:$B$17)</f>
        <v>Fred Schlensker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  <c r="P12" s="5"/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 t="s">
        <v>7</v>
      </c>
      <c r="O13" s="8" t="s">
        <v>7</v>
      </c>
      <c r="P13" s="9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166">
        <v>3</v>
      </c>
      <c r="B15" s="163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126">
        <f>SUM(L16:N16)</f>
        <v>0</v>
      </c>
      <c r="P15" s="5"/>
    </row>
    <row r="16" spans="1:16" ht="15.75">
      <c r="A16" s="167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127"/>
      <c r="P16" s="9"/>
    </row>
    <row r="17" spans="1:16" ht="15.75">
      <c r="A17" s="166">
        <v>8</v>
      </c>
      <c r="B17" s="163" t="str">
        <f>LOOKUP(A17,'lookup tables'!$A$2:$A$17,'lookup tables'!$B$2:$B$17)</f>
        <v>Gunnar Isaacson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126">
        <f>SUM(L18:N18)</f>
        <v>0</v>
      </c>
      <c r="P17" s="5"/>
    </row>
    <row r="18" spans="1:16" ht="15.75">
      <c r="A18" s="167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/>
      <c r="O18" s="8"/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166">
        <v>4</v>
      </c>
      <c r="B20" s="163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  <c r="P20" s="5"/>
    </row>
    <row r="21" spans="1:16" ht="15.75">
      <c r="A21" s="167"/>
      <c r="B21" s="164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9"/>
    </row>
    <row r="22" spans="1:16" ht="15.75">
      <c r="A22" s="166">
        <v>5</v>
      </c>
      <c r="B22" s="163" t="str">
        <f>LOOKUP(A22,'lookup tables'!$A$2:$A$17,'lookup tables'!$B$2:$B$17)</f>
        <v>Jim Ferro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  <c r="P22" s="5"/>
    </row>
    <row r="23" spans="1:16" ht="15.75">
      <c r="A23" s="167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9</v>
      </c>
      <c r="B25" s="2" t="str">
        <f>LOOKUP(A25,'lookup tables'!$A$2:$A$17,'lookup tables'!$B$2:$B$17)</f>
        <v>Ed Roche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126">
        <f>SUM(L26:N26)</f>
        <v>0</v>
      </c>
      <c r="P25" s="5"/>
    </row>
    <row r="26" spans="1:16" ht="15.75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15.75">
      <c r="A27" s="5">
        <v>14</v>
      </c>
      <c r="B27" s="2" t="str">
        <f>LOOKUP(A27,'lookup tables'!$A$2:$A$17,'lookup tables'!$B$2:$B$17)</f>
        <v>Tom Zayac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126">
        <f>SUM(L28:N28)</f>
        <v>0</v>
      </c>
      <c r="P27" s="5"/>
    </row>
    <row r="28" spans="1:16" ht="15.75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10</v>
      </c>
      <c r="B30" s="2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15</v>
      </c>
      <c r="B32" s="2" t="str">
        <f>LOOKUP(A32,'lookup tables'!$A$2:$A$17,'lookup tables'!$B$2:$B$17)</f>
        <v>Rick Huckemeyer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166">
        <v>11</v>
      </c>
      <c r="B35" s="163" t="str">
        <f>LOOKUP(A35,'lookup tables'!$A$2:$A$17,'lookup tables'!$B$2:$B$17)</f>
        <v>John Irwin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126">
        <f>SUM(L36:N36)</f>
        <v>0</v>
      </c>
      <c r="P35" s="5"/>
    </row>
    <row r="36" spans="1:16" ht="15.75">
      <c r="A36" s="167" t="s">
        <v>17</v>
      </c>
      <c r="B36" s="164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15.75">
      <c r="A37" s="166">
        <v>16</v>
      </c>
      <c r="B37" s="163" t="str">
        <f>LOOKUP(A37,'lookup tables'!$A$2:$A$17,'lookup tables'!$B$2:$B$17)</f>
        <v>Brad VanAuken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126">
        <f>SUM(L38:N38)</f>
        <v>0</v>
      </c>
      <c r="P37" s="5"/>
    </row>
    <row r="38" spans="1:16" ht="15.75">
      <c r="A38" s="167"/>
      <c r="B38" s="165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12</v>
      </c>
      <c r="B40" s="2" t="str">
        <f>LOOKUP(A40,'lookup tables'!$A$2:$A$17,'lookup tables'!$B$2:$B$17)</f>
        <v>Bill Sano</v>
      </c>
      <c r="C40" s="56"/>
      <c r="D40" s="54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13</v>
      </c>
      <c r="B42" s="2" t="str">
        <f>LOOKUP(A42,'lookup tables'!$A$2:$A$17,'lookup tables'!$B$2:$B$17)</f>
        <v>Harvey Gibson</v>
      </c>
      <c r="C42" s="56"/>
      <c r="D42" s="54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9"/>
      <c r="B43" s="169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60"/>
      <c r="N43" s="160"/>
      <c r="O43" s="160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P43"/>
  <sheetViews>
    <sheetView zoomScalePageLayoutView="0" workbookViewId="0" topLeftCell="A25">
      <selection activeCell="N36" sqref="N36"/>
    </sheetView>
  </sheetViews>
  <sheetFormatPr defaultColWidth="9.00390625" defaultRowHeight="15.75"/>
  <cols>
    <col min="1" max="1" width="4.25390625" style="0" customWidth="1"/>
    <col min="2" max="2" width="13.125" style="0" customWidth="1"/>
    <col min="3" max="15" width="5.625" style="0" customWidth="1"/>
  </cols>
  <sheetData>
    <row r="1" spans="1:16" ht="20.25" customHeight="1">
      <c r="A1" s="30"/>
      <c r="B1" s="105" t="s">
        <v>11</v>
      </c>
      <c r="C1" s="105">
        <v>3</v>
      </c>
      <c r="D1" s="105" t="str">
        <f>LOOKUP(C1,'lookup tables'!H22:H24,'lookup tables'!I22:I24)</f>
        <v>Blue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73"/>
    </row>
    <row r="2" spans="1:16" ht="24.75" customHeight="1">
      <c r="A2" s="30"/>
      <c r="B2" s="106" t="s">
        <v>1</v>
      </c>
      <c r="C2" s="107">
        <v>1</v>
      </c>
      <c r="D2" s="107">
        <f>+C2+1</f>
        <v>2</v>
      </c>
      <c r="E2" s="107">
        <f aca="true" t="shared" si="0" ref="E2:K2">+D2+1</f>
        <v>3</v>
      </c>
      <c r="F2" s="107">
        <f t="shared" si="0"/>
        <v>4</v>
      </c>
      <c r="G2" s="107">
        <f t="shared" si="0"/>
        <v>5</v>
      </c>
      <c r="H2" s="107">
        <f t="shared" si="0"/>
        <v>6</v>
      </c>
      <c r="I2" s="107">
        <f t="shared" si="0"/>
        <v>7</v>
      </c>
      <c r="J2" s="107">
        <f>+I2+1</f>
        <v>8</v>
      </c>
      <c r="K2" s="108">
        <f t="shared" si="0"/>
        <v>9</v>
      </c>
      <c r="L2" s="107" t="s">
        <v>2</v>
      </c>
      <c r="M2" s="107" t="s">
        <v>5</v>
      </c>
      <c r="N2" s="107" t="s">
        <v>3</v>
      </c>
      <c r="O2" s="107" t="s">
        <v>4</v>
      </c>
      <c r="P2" s="73"/>
    </row>
    <row r="3" spans="1:16" ht="20.25" customHeight="1">
      <c r="A3" s="30"/>
      <c r="B3" s="109" t="s">
        <v>10</v>
      </c>
      <c r="C3" s="110">
        <f>LOOKUP($C$1,'lookup tables'!$H$22:$H$24,'lookup tables'!J22:J24)</f>
        <v>5</v>
      </c>
      <c r="D3" s="110">
        <f>LOOKUP($C$1,'lookup tables'!$H$22:$H$24,'lookup tables'!K22:K24)</f>
        <v>4</v>
      </c>
      <c r="E3" s="110">
        <f>LOOKUP($C$1,'lookup tables'!$H$22:$H$24,'lookup tables'!L22:L24)</f>
        <v>5</v>
      </c>
      <c r="F3" s="110">
        <f>LOOKUP($C$1,'lookup tables'!$H$22:$H$24,'lookup tables'!M22:M24)</f>
        <v>4</v>
      </c>
      <c r="G3" s="110">
        <f>LOOKUP($C$1,'lookup tables'!$H$22:$H$24,'lookup tables'!N22:N24)</f>
        <v>4</v>
      </c>
      <c r="H3" s="110">
        <f>LOOKUP($C$1,'lookup tables'!$H$22:$H$24,'lookup tables'!O22:O24)</f>
        <v>3</v>
      </c>
      <c r="I3" s="110">
        <f>LOOKUP($C$1,'lookup tables'!$H$22:$H$24,'lookup tables'!P22:P24)</f>
        <v>5</v>
      </c>
      <c r="J3" s="110">
        <f>LOOKUP($C$1,'lookup tables'!$H$22:$H$24,'lookup tables'!Q22:Q24)</f>
        <v>3</v>
      </c>
      <c r="K3" s="110">
        <f>LOOKUP($C$1,'lookup tables'!$H$22:$H$24,'lookup tables'!R22:R24)</f>
        <v>4</v>
      </c>
      <c r="L3" s="110">
        <f aca="true" t="shared" si="1" ref="L3:L8">SUM(C3:K3)</f>
        <v>37</v>
      </c>
      <c r="M3" s="111"/>
      <c r="N3" s="111"/>
      <c r="O3" s="107" t="s">
        <v>15</v>
      </c>
      <c r="P3" s="73"/>
    </row>
    <row r="4" spans="1:15" ht="20.25" customHeight="1">
      <c r="A4" s="5"/>
      <c r="B4" s="58" t="s">
        <v>0</v>
      </c>
      <c r="C4" s="59">
        <f>LOOKUP($C$1,'lookup tables'!$H$10:$H$12,'lookup tables'!J10:J12)</f>
        <v>3</v>
      </c>
      <c r="D4" s="59">
        <f>LOOKUP($C$1,'lookup tables'!$H$10:$H$12,'lookup tables'!K10:K12)</f>
        <v>6</v>
      </c>
      <c r="E4" s="59">
        <f>LOOKUP($C$1,'lookup tables'!$H$10:$H$12,'lookup tables'!L10:L12)</f>
        <v>1</v>
      </c>
      <c r="F4" s="59">
        <f>LOOKUP($C$1,'lookup tables'!$H$10:$H$12,'lookup tables'!M10:M12)</f>
        <v>7</v>
      </c>
      <c r="G4" s="59">
        <f>LOOKUP($C$1,'lookup tables'!$H$10:$H$12,'lookup tables'!N10:N12)</f>
        <v>2</v>
      </c>
      <c r="H4" s="59">
        <f>LOOKUP($C$1,'lookup tables'!$H$10:$H$12,'lookup tables'!O10:O12)</f>
        <v>8</v>
      </c>
      <c r="I4" s="59">
        <f>LOOKUP($C$1,'lookup tables'!$H$10:$H$12,'lookup tables'!P10:P12)</f>
        <v>5</v>
      </c>
      <c r="J4" s="59">
        <f>LOOKUP($C$1,'lookup tables'!$H$10:$H$12,'lookup tables'!Q10:Q12)</f>
        <v>9</v>
      </c>
      <c r="K4" s="59">
        <f>LOOKUP($C$1,'lookup tables'!$H$10:$H$12,'lookup tables'!R10:R12)</f>
        <v>4</v>
      </c>
      <c r="L4" s="60">
        <f t="shared" si="1"/>
        <v>45</v>
      </c>
      <c r="M4" s="61"/>
      <c r="N4" s="61"/>
      <c r="O4" s="61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/>
      <c r="O6" s="8"/>
    </row>
    <row r="7" spans="1:15" ht="24.75" customHeight="1">
      <c r="A7" s="5">
        <v>14</v>
      </c>
      <c r="B7" s="2" t="str">
        <f>LOOKUP(A7,'lookup tables'!$A$2:$A$17,'lookup tables'!$B$2:$B$17)</f>
        <v>Tom Zayac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</row>
    <row r="12" spans="1:15" ht="24.75" customHeight="1">
      <c r="A12" s="5">
        <v>15</v>
      </c>
      <c r="B12" s="2" t="str">
        <f>LOOKUP(A12,'lookup tables'!$A$2:$A$17,'lookup tables'!$B$2:$B$17)</f>
        <v>Rick Huckemeyer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2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5">
        <v>16</v>
      </c>
      <c r="B17" s="2" t="str">
        <f>LOOKUP(A17,'lookup tables'!$A$2:$A$17,'lookup tables'!$B$2:$B$17)</f>
        <v>Brad VanAuken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 t="s">
        <v>7</v>
      </c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9</v>
      </c>
      <c r="B22" s="2" t="str">
        <f>LOOKUP(A22,'lookup tables'!$A$2:$A$17,'lookup tables'!$B$2:$B$17)</f>
        <v>Ed Roche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5</v>
      </c>
      <c r="B25" s="163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10</v>
      </c>
      <c r="B27" s="163" t="str">
        <f>LOOKUP(A27,'lookup tables'!$A$2:$A$17,'lookup tables'!$B$2:$B$17)</f>
        <v>Doug Hampton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165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6</v>
      </c>
      <c r="B30" s="163" t="str">
        <f>LOOKUP(A30,'lookup tables'!$A$2:$A$17,'lookup tables'!$B$2:$B$17)</f>
        <v>Mark Dentinger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11</v>
      </c>
      <c r="B32" s="163" t="str">
        <f>LOOKUP(A32,'lookup tables'!$A$2:$A$17,'lookup tables'!$B$2:$B$17)</f>
        <v>John Irwin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 t="s">
        <v>7</v>
      </c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 t="s">
        <v>7</v>
      </c>
    </row>
    <row r="35" spans="1:15" ht="24.75" customHeight="1">
      <c r="A35" s="5">
        <v>7</v>
      </c>
      <c r="B35" s="2" t="str">
        <f>LOOKUP(A35,'lookup tables'!$A$2:$A$17,'lookup tables'!$B$2:$B$17)</f>
        <v>Fred Schlensker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17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12</v>
      </c>
      <c r="B37" s="2" t="str">
        <f>LOOKUP(A37,'lookup tables'!$A$2:$A$17,'lookup tables'!$B$2:$B$17)</f>
        <v>Bill Sano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8</v>
      </c>
      <c r="B40" s="163" t="str">
        <f>LOOKUP(A40,'lookup tables'!$A$2:$A$17,'lookup tables'!$B$2:$B$17)</f>
        <v>Gunnar Isaacson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 t="s">
        <v>7</v>
      </c>
      <c r="O41" s="8"/>
    </row>
    <row r="42" spans="1:15" ht="24.75" customHeight="1">
      <c r="A42" s="5">
        <v>13</v>
      </c>
      <c r="B42" s="163" t="str">
        <f>LOOKUP(A42,'lookup tables'!$A$2:$A$17,'lookup tables'!$B$2:$B$17)</f>
        <v>Harvey Gibson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68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 t="s">
        <v>7</v>
      </c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P43"/>
  <sheetViews>
    <sheetView zoomScalePageLayoutView="0" workbookViewId="0" topLeftCell="A19">
      <selection activeCell="O43" sqref="O43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15.75">
      <c r="A1" s="32"/>
      <c r="B1" s="137" t="s">
        <v>11</v>
      </c>
      <c r="C1" s="137">
        <v>6</v>
      </c>
      <c r="D1" s="153" t="str">
        <f>LOOKUP(C1,'lookup tables'!H22:H27,'lookup tables'!I22:I27)</f>
        <v>Blue - S</v>
      </c>
      <c r="E1" s="137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89"/>
    </row>
    <row r="2" spans="1:16" ht="15.75">
      <c r="A2" s="32"/>
      <c r="B2" s="138" t="s">
        <v>1</v>
      </c>
      <c r="C2" s="139">
        <v>1</v>
      </c>
      <c r="D2" s="139">
        <f>+C2+1</f>
        <v>2</v>
      </c>
      <c r="E2" s="139">
        <f aca="true" t="shared" si="0" ref="E2:K2">+D2+1</f>
        <v>3</v>
      </c>
      <c r="F2" s="139">
        <f t="shared" si="0"/>
        <v>4</v>
      </c>
      <c r="G2" s="139">
        <f t="shared" si="0"/>
        <v>5</v>
      </c>
      <c r="H2" s="139">
        <f t="shared" si="0"/>
        <v>6</v>
      </c>
      <c r="I2" s="139">
        <f t="shared" si="0"/>
        <v>7</v>
      </c>
      <c r="J2" s="139">
        <f>+I2+1</f>
        <v>8</v>
      </c>
      <c r="K2" s="140">
        <f t="shared" si="0"/>
        <v>9</v>
      </c>
      <c r="L2" s="139" t="s">
        <v>2</v>
      </c>
      <c r="M2" s="139" t="s">
        <v>5</v>
      </c>
      <c r="N2" s="139" t="s">
        <v>3</v>
      </c>
      <c r="O2" s="139" t="s">
        <v>4</v>
      </c>
      <c r="P2" s="89"/>
    </row>
    <row r="3" spans="1:16" ht="15.75">
      <c r="A3" s="32"/>
      <c r="B3" s="141" t="s">
        <v>10</v>
      </c>
      <c r="C3" s="142">
        <f>LOOKUP($C$1,'lookup tables'!$H$22:$H$27,'lookup tables'!J22:J27)</f>
        <v>5</v>
      </c>
      <c r="D3" s="142">
        <f>LOOKUP($C$1,'lookup tables'!$H$22:$H$27,'lookup tables'!K22:K27)</f>
        <v>4</v>
      </c>
      <c r="E3" s="142">
        <f>LOOKUP($C$1,'lookup tables'!$H$22:$H$27,'lookup tables'!L22:L27)</f>
        <v>5</v>
      </c>
      <c r="F3" s="142">
        <f>LOOKUP($C$1,'lookup tables'!$H$22:$H$27,'lookup tables'!M22:M27)</f>
        <v>4</v>
      </c>
      <c r="G3" s="142">
        <f>LOOKUP($C$1,'lookup tables'!$H$22:$H$27,'lookup tables'!N22:N27)</f>
        <v>4</v>
      </c>
      <c r="H3" s="142">
        <f>LOOKUP($C$1,'lookup tables'!$H$22:$H$27,'lookup tables'!O22:O27)</f>
        <v>3</v>
      </c>
      <c r="I3" s="142">
        <f>LOOKUP($C$1,'lookup tables'!$H$22:$H$27,'lookup tables'!P22:P27)</f>
        <v>5</v>
      </c>
      <c r="J3" s="142">
        <f>LOOKUP($C$1,'lookup tables'!$H$22:$H$27,'lookup tables'!Q22:Q27)</f>
        <v>3</v>
      </c>
      <c r="K3" s="142">
        <f>LOOKUP($C$1,'lookup tables'!$H$22:$H$27,'lookup tables'!R22:R27)</f>
        <v>4</v>
      </c>
      <c r="L3" s="142">
        <f aca="true" t="shared" si="1" ref="L3:L8">SUM(C3:K3)</f>
        <v>37</v>
      </c>
      <c r="M3" s="143"/>
      <c r="N3" s="143"/>
      <c r="O3" s="139" t="s">
        <v>15</v>
      </c>
      <c r="P3" s="89"/>
    </row>
    <row r="4" spans="1:15" ht="15.75">
      <c r="A4" s="5"/>
      <c r="B4" s="28" t="s">
        <v>0</v>
      </c>
      <c r="C4" s="35">
        <f>LOOKUP($C$1,'lookup tables'!$H$10:$H$15,'lookup tables'!J10:J15)</f>
        <v>2</v>
      </c>
      <c r="D4" s="35">
        <f>LOOKUP($C$1,'lookup tables'!$H$10:$H$15,'lookup tables'!K10:K15)</f>
        <v>4</v>
      </c>
      <c r="E4" s="35">
        <f>LOOKUP($C$1,'lookup tables'!$H$10:$H$15,'lookup tables'!L10:L15)</f>
        <v>1</v>
      </c>
      <c r="F4" s="35">
        <f>LOOKUP($C$1,'lookup tables'!$H$10:$H$15,'lookup tables'!M10:M15)</f>
        <v>5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8</v>
      </c>
      <c r="J4" s="35">
        <f>LOOKUP($C$1,'lookup tables'!$H$10:$H$15,'lookup tables'!Q10:Q15)</f>
        <v>7</v>
      </c>
      <c r="K4" s="35">
        <f>LOOKUP($C$1,'lookup tables'!$H$10:$H$15,'lookup tables'!R10:R15)</f>
        <v>9</v>
      </c>
      <c r="L4" s="29">
        <f t="shared" si="1"/>
        <v>45</v>
      </c>
      <c r="M4" s="50"/>
      <c r="N4" s="50"/>
      <c r="O4" s="50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15.75">
      <c r="A7" s="5">
        <v>14</v>
      </c>
      <c r="B7" s="2" t="str">
        <f>LOOKUP(A7,'lookup tables'!$A$2:$A$17,'lookup tables'!$B$2:$B$17)</f>
        <v>Tom Zayac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52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11"/>
    </row>
    <row r="12" spans="1:15" ht="15.75">
      <c r="A12" s="5">
        <v>15</v>
      </c>
      <c r="B12" s="2" t="str">
        <f>LOOKUP(A12,'lookup tables'!$A$2:$A$17,'lookup tables'!$B$2:$B$17)</f>
        <v>Rick Huckemeyer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15.75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52">
        <f>SUM(L16:N16)</f>
        <v>0</v>
      </c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 t="s">
        <v>7</v>
      </c>
      <c r="P16" s="11"/>
    </row>
    <row r="17" spans="1:15" ht="15.75">
      <c r="A17" s="5">
        <v>16</v>
      </c>
      <c r="B17" s="2" t="str">
        <f>LOOKUP(A17,'lookup tables'!$A$2:$A$17,'lookup tables'!$B$2:$B$17)</f>
        <v>Brad VanAuken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52">
        <f>SUM(L18:N18)</f>
        <v>0</v>
      </c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 t="s">
        <v>7</v>
      </c>
      <c r="P18" s="11" t="s">
        <v>7</v>
      </c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  <c r="P21" s="11"/>
    </row>
    <row r="22" spans="1:15" ht="15.75">
      <c r="A22" s="5">
        <v>9</v>
      </c>
      <c r="B22" s="2" t="str">
        <f>LOOKUP(A22,'lookup tables'!$A$2:$A$17,'lookup tables'!$B$2:$B$17)</f>
        <v>Ed Roche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 t="s">
        <v>7</v>
      </c>
      <c r="O23" s="8" t="s">
        <v>7</v>
      </c>
      <c r="P23" s="11"/>
    </row>
    <row r="24" spans="1:15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15.75">
      <c r="A25" s="5">
        <v>5</v>
      </c>
      <c r="B25" s="163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52">
        <f>SUM(L26:N26)</f>
        <v>0</v>
      </c>
    </row>
    <row r="26" spans="1:16" ht="15.75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  <c r="P26" s="11"/>
    </row>
    <row r="27" spans="1:15" ht="15.75">
      <c r="A27" s="5">
        <v>10</v>
      </c>
      <c r="B27" s="163" t="str">
        <f>LOOKUP(A27,'lookup tables'!$A$2:$A$17,'lookup tables'!$B$2:$B$17)</f>
        <v>Doug Hampton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52">
        <f>SUM(L28:N28)</f>
        <v>0</v>
      </c>
    </row>
    <row r="28" spans="1:16" ht="15.75">
      <c r="A28" s="9"/>
      <c r="B28" s="165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11"/>
    </row>
    <row r="29" spans="1:15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15.75">
      <c r="A30" s="5">
        <v>6</v>
      </c>
      <c r="B30" s="163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</row>
    <row r="31" spans="1:16" ht="15.75">
      <c r="A31" s="9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 t="s">
        <v>7</v>
      </c>
      <c r="N31" s="8"/>
      <c r="O31" s="8"/>
      <c r="P31" s="11"/>
    </row>
    <row r="32" spans="1:15" ht="15.75">
      <c r="A32" s="5">
        <v>11</v>
      </c>
      <c r="B32" s="163" t="str">
        <f>LOOKUP(A32,'lookup tables'!$A$2:$A$17,'lookup tables'!$B$2:$B$17)</f>
        <v>John Irwin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</row>
    <row r="33" spans="1:16" ht="15.75">
      <c r="A33" s="9"/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11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15.75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52">
        <f>SUM(L36:N36)</f>
        <v>0</v>
      </c>
    </row>
    <row r="36" spans="1:16" ht="15.75">
      <c r="A36" s="9" t="s">
        <v>17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11"/>
    </row>
    <row r="37" spans="1:15" ht="15.75">
      <c r="A37" s="5">
        <v>12</v>
      </c>
      <c r="B37" s="2" t="str">
        <f>LOOKUP(A37,'lookup tables'!$A$2:$A$17,'lookup tables'!$B$2:$B$17)</f>
        <v>Bill Sano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52">
        <f>SUM(L38:N38)</f>
        <v>0</v>
      </c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11"/>
    </row>
    <row r="39" spans="1:15" ht="15.75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15.75">
      <c r="A40" s="5">
        <v>8</v>
      </c>
      <c r="B40" s="163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</row>
    <row r="41" spans="1:16" ht="15.75">
      <c r="A41" s="9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11"/>
    </row>
    <row r="42" spans="1:15" ht="15.75">
      <c r="A42" s="5">
        <v>13</v>
      </c>
      <c r="B42" s="163" t="str">
        <f>LOOKUP(A42,'lookup tables'!$A$2:$A$17,'lookup tables'!$B$2:$B$17)</f>
        <v>Harvey Gibson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</row>
    <row r="43" spans="1:16" ht="15.75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25">
      <selection activeCell="O43" sqref="O43"/>
    </sheetView>
  </sheetViews>
  <sheetFormatPr defaultColWidth="9.00390625" defaultRowHeight="15.75"/>
  <cols>
    <col min="1" max="1" width="4.25390625" style="0" customWidth="1"/>
    <col min="2" max="2" width="13.25390625" style="0" customWidth="1"/>
    <col min="3" max="15" width="5.625" style="0" customWidth="1"/>
  </cols>
  <sheetData>
    <row r="1" spans="1:16" ht="20.25" customHeight="1">
      <c r="A1" s="116"/>
      <c r="B1" s="105" t="s">
        <v>11</v>
      </c>
      <c r="C1" s="32">
        <v>2</v>
      </c>
      <c r="D1" s="150" t="str">
        <f>LOOKUP(C1,'lookup tables'!H22:H24,'lookup tables'!I22:I24)</f>
        <v>Red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73"/>
    </row>
    <row r="2" spans="1:16" ht="24.75" customHeight="1">
      <c r="A2" s="116"/>
      <c r="B2" s="106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73"/>
    </row>
    <row r="3" spans="1:16" ht="20.25" customHeight="1">
      <c r="A3" s="116"/>
      <c r="B3" s="109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73"/>
    </row>
    <row r="4" spans="1:15" ht="20.25" customHeight="1">
      <c r="A4" s="5"/>
      <c r="B4" s="28" t="s">
        <v>0</v>
      </c>
      <c r="C4" s="35">
        <f>LOOKUP($C$1,'lookup tables'!$H$10:$H$12,'lookup tables'!J10:J12)</f>
        <v>5</v>
      </c>
      <c r="D4" s="35">
        <f>LOOKUP($C$1,'lookup tables'!$H$10:$H$12,'lookup tables'!K10:K12)</f>
        <v>3</v>
      </c>
      <c r="E4" s="35">
        <f>LOOKUP($C$1,'lookup tables'!$H$10:$H$12,'lookup tables'!L10:L12)</f>
        <v>1</v>
      </c>
      <c r="F4" s="35">
        <f>LOOKUP($C$1,'lookup tables'!$H$10:$H$12,'lookup tables'!M10:M12)</f>
        <v>9</v>
      </c>
      <c r="G4" s="35">
        <f>LOOKUP($C$1,'lookup tables'!$H$10:$H$12,'lookup tables'!N10:N12)</f>
        <v>6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7</v>
      </c>
      <c r="K4" s="35">
        <f>LOOKUP($C$1,'lookup tables'!$H$10:$H$12,'lookup tables'!R10:R12)</f>
        <v>4</v>
      </c>
      <c r="L4" s="29">
        <f t="shared" si="1"/>
        <v>45</v>
      </c>
      <c r="M4" s="36"/>
      <c r="N4" s="36"/>
      <c r="O4" s="36"/>
    </row>
    <row r="5" spans="1:15" ht="24.75" customHeight="1">
      <c r="A5" s="5">
        <v>1</v>
      </c>
      <c r="B5" s="163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 t="shared" si="1"/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</row>
    <row r="6" spans="1:15" ht="9.75" customHeight="1">
      <c r="A6" s="88" t="s">
        <v>7</v>
      </c>
      <c r="B6" s="163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8</v>
      </c>
      <c r="B7" s="163" t="str">
        <f>LOOKUP(A7,'lookup tables'!$A$2:$A$17,'lookup tables'!$B$2:$B$17)</f>
        <v>Gunnar Isaacson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170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163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 t="s">
        <v>7</v>
      </c>
      <c r="B11" s="164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5</v>
      </c>
      <c r="B12" s="163" t="str">
        <f>LOOKUP(A12,'lookup tables'!$A$2:$A$17,'lookup tables'!$B$2:$B$17)</f>
        <v>Jim Ferro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165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163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/>
    </row>
    <row r="17" spans="1:15" ht="24.75" customHeight="1">
      <c r="A17" s="5">
        <v>6</v>
      </c>
      <c r="B17" s="163" t="str">
        <f>LOOKUP(A17,'lookup tables'!$A$2:$A$17,'lookup tables'!$B$2:$B$17)</f>
        <v>Mark Dentinger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7</v>
      </c>
      <c r="B22" s="2" t="str">
        <f>LOOKUP(A22,'lookup tables'!$A$2:$A$17,'lookup tables'!$B$2:$B$17)</f>
        <v>Fred Schlensker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9</v>
      </c>
      <c r="B25" s="2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16</v>
      </c>
      <c r="B27" s="2" t="str">
        <f>LOOKUP(A27,'lookup tables'!$A$2:$A$17,'lookup tables'!$B$2:$B$17)</f>
        <v>Brad VanAuken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10</v>
      </c>
      <c r="B30" s="2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13</v>
      </c>
      <c r="B32" s="2" t="str">
        <f>LOOKUP(A32,'lookup tables'!$A$2:$A$17,'lookup tables'!$B$2:$B$17)</f>
        <v>Harvey Gibson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11</v>
      </c>
      <c r="B35" s="163" t="str">
        <f>LOOKUP(A35,'lookup tables'!$A$2:$A$17,'lookup tables'!$B$2:$B$17)</f>
        <v>John Irwin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17</v>
      </c>
      <c r="B36" s="164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14</v>
      </c>
      <c r="B37" s="163" t="str">
        <f>LOOKUP(A37,'lookup tables'!$A$2:$A$17,'lookup tables'!$B$2:$B$17)</f>
        <v>Tom Zayac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165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 t="s">
        <v>7</v>
      </c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12</v>
      </c>
      <c r="B40" s="2" t="str">
        <f>LOOKUP(A40,'lookup tables'!$A$2:$A$17,'lookup tables'!$B$2:$B$17)</f>
        <v>Bill Sano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15</v>
      </c>
      <c r="B42" s="2" t="str">
        <f>LOOKUP(A42,'lookup tables'!$A$2:$A$17,'lookup tables'!$B$2:$B$17)</f>
        <v>Rick Huckemeyer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25">
      <selection activeCell="O38" sqref="O38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1</v>
      </c>
      <c r="B5" s="163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  <c r="P5" s="5"/>
    </row>
    <row r="6" spans="1:16" ht="15.75">
      <c r="A6" s="88" t="s">
        <v>7</v>
      </c>
      <c r="B6" s="163"/>
      <c r="C6" s="83"/>
      <c r="D6" s="83"/>
      <c r="E6" s="83"/>
      <c r="F6" s="83"/>
      <c r="G6" s="83"/>
      <c r="H6" s="83"/>
      <c r="I6" s="83"/>
      <c r="J6" s="83"/>
      <c r="K6" s="55"/>
      <c r="L6" s="8">
        <f>SUM(C6:K6)</f>
        <v>0</v>
      </c>
      <c r="M6" s="8"/>
      <c r="N6" s="8"/>
      <c r="O6" s="8"/>
      <c r="P6" s="5"/>
    </row>
    <row r="7" spans="1:16" ht="15.75">
      <c r="A7" s="5">
        <v>8</v>
      </c>
      <c r="B7" s="163" t="str">
        <f>LOOKUP(A7,'lookup tables'!$A$2:$A$17,'lookup tables'!$B$2:$B$17)</f>
        <v>Gunnar Isaacson</v>
      </c>
      <c r="C7" s="149"/>
      <c r="D7" s="149"/>
      <c r="E7" s="149"/>
      <c r="F7" s="149"/>
      <c r="G7" s="149"/>
      <c r="H7" s="149"/>
      <c r="I7" s="149"/>
      <c r="J7" s="149"/>
      <c r="K7" s="54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52">
        <f>SUM(L8:N8)</f>
        <v>0</v>
      </c>
      <c r="P7" s="5"/>
    </row>
    <row r="8" spans="1:16" ht="15.75">
      <c r="A8" s="5"/>
      <c r="B8" s="170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163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</row>
    <row r="11" spans="1:16" ht="15.75">
      <c r="A11" s="9" t="s">
        <v>7</v>
      </c>
      <c r="B11" s="164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  <c r="P11" s="11"/>
    </row>
    <row r="12" spans="1:15" ht="15.75">
      <c r="A12" s="5">
        <v>5</v>
      </c>
      <c r="B12" s="163" t="str">
        <f>LOOKUP(A12,'lookup tables'!$A$2:$A$17,'lookup tables'!$B$2:$B$17)</f>
        <v>Jim Ferro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165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 t="s">
        <v>7</v>
      </c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163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52">
        <f>SUM(L16:N16)</f>
        <v>0</v>
      </c>
      <c r="P15" s="5"/>
    </row>
    <row r="16" spans="1:16" ht="15.75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 t="s">
        <v>7</v>
      </c>
      <c r="N16" s="8"/>
      <c r="O16" s="8"/>
      <c r="P16" s="9"/>
    </row>
    <row r="17" spans="1:16" ht="15.75">
      <c r="A17" s="5">
        <v>6</v>
      </c>
      <c r="B17" s="163" t="str">
        <f>LOOKUP(A17,'lookup tables'!$A$2:$A$17,'lookup tables'!$B$2:$B$17)</f>
        <v>Mark Dentinger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52">
        <f>SUM(L18:N18)</f>
        <v>0</v>
      </c>
      <c r="P17" s="5"/>
    </row>
    <row r="18" spans="1:16" ht="15.75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2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/>
      <c r="O21" s="8"/>
      <c r="P21" s="11"/>
    </row>
    <row r="22" spans="1:15" ht="15.75">
      <c r="A22" s="5">
        <v>7</v>
      </c>
      <c r="B22" s="2" t="str">
        <f>LOOKUP(A22,'lookup tables'!$A$2:$A$17,'lookup tables'!$B$2:$B$17)</f>
        <v>Fred Schlensker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9</v>
      </c>
      <c r="B25" s="2" t="str">
        <f>LOOKUP(A25,'lookup tables'!$A$2:$A$17,'lookup tables'!$B$2:$B$17)</f>
        <v>Ed Roche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52">
        <f>SUM(L26:N26)</f>
        <v>0</v>
      </c>
      <c r="P25" s="5"/>
    </row>
    <row r="26" spans="1:16" ht="15.75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  <c r="P26" s="9"/>
    </row>
    <row r="27" spans="1:16" ht="15.75">
      <c r="A27" s="5">
        <v>16</v>
      </c>
      <c r="B27" s="2" t="str">
        <f>LOOKUP(A27,'lookup tables'!$A$2:$A$17,'lookup tables'!$B$2:$B$17)</f>
        <v>Brad VanAuken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52">
        <f>SUM(L28:N28)</f>
        <v>0</v>
      </c>
      <c r="P27" s="5"/>
    </row>
    <row r="28" spans="1:16" ht="15.75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10</v>
      </c>
      <c r="B30" s="2" t="str">
        <f>LOOKUP(A30,'lookup tables'!$A$2:$A$17,'lookup tables'!$B$2:$B$17)</f>
        <v>Doug Hampton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 t="s">
        <v>7</v>
      </c>
      <c r="O31" s="8" t="s">
        <v>7</v>
      </c>
      <c r="P31" s="9"/>
    </row>
    <row r="32" spans="1:16" ht="15.75">
      <c r="A32" s="5">
        <v>13</v>
      </c>
      <c r="B32" s="2" t="str">
        <f>LOOKUP(A32,'lookup tables'!$A$2:$A$17,'lookup tables'!$B$2:$B$17)</f>
        <v>Harvey Gibson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 t="s">
        <v>7</v>
      </c>
      <c r="O33" s="8" t="s">
        <v>7</v>
      </c>
      <c r="P33" s="9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15.75">
      <c r="A35" s="5">
        <v>11</v>
      </c>
      <c r="B35" s="163" t="str">
        <f>LOOKUP(A35,'lookup tables'!$A$2:$A$17,'lookup tables'!$B$2:$B$17)</f>
        <v>John Irwin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52">
        <f>SUM(L36:N36)</f>
        <v>0</v>
      </c>
      <c r="P35" s="5"/>
    </row>
    <row r="36" spans="1:16" ht="15.75">
      <c r="A36" s="9" t="s">
        <v>17</v>
      </c>
      <c r="B36" s="164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9"/>
    </row>
    <row r="37" spans="1:16" ht="15.75">
      <c r="A37" s="5">
        <v>14</v>
      </c>
      <c r="B37" s="163" t="str">
        <f>LOOKUP(A37,'lookup tables'!$A$2:$A$17,'lookup tables'!$B$2:$B$17)</f>
        <v>Tom Zayac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52">
        <f>SUM(L38:N38)</f>
        <v>0</v>
      </c>
      <c r="P37" s="5"/>
    </row>
    <row r="38" spans="1:16" ht="15.75">
      <c r="A38" s="9"/>
      <c r="B38" s="165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12</v>
      </c>
      <c r="B40" s="2" t="str">
        <f>LOOKUP(A40,'lookup tables'!$A$2:$A$17,'lookup tables'!$B$2:$B$17)</f>
        <v>Bill Sano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 t="s">
        <v>7</v>
      </c>
      <c r="O41" s="8" t="s">
        <v>7</v>
      </c>
      <c r="P41" s="9"/>
    </row>
    <row r="42" spans="1:16" ht="15.75">
      <c r="A42" s="5">
        <v>15</v>
      </c>
      <c r="B42" s="2" t="str">
        <f>LOOKUP(A42,'lookup tables'!$A$2:$A$17,'lookup tables'!$B$2:$B$17)</f>
        <v>Rick Huckemeyer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9"/>
      <c r="B43" s="10"/>
      <c r="C43" s="83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 t="s">
        <v>7</v>
      </c>
      <c r="O43" s="8" t="s">
        <v>7</v>
      </c>
      <c r="P4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43"/>
  <sheetViews>
    <sheetView zoomScalePageLayoutView="0" workbookViewId="0" topLeftCell="A19">
      <selection activeCell="O43" sqref="O43"/>
    </sheetView>
  </sheetViews>
  <sheetFormatPr defaultColWidth="9.00390625" defaultRowHeight="15.75"/>
  <cols>
    <col min="1" max="1" width="4.25390625" style="0" customWidth="1"/>
    <col min="2" max="2" width="13.625" style="0" customWidth="1"/>
    <col min="3" max="15" width="5.625" style="0" customWidth="1"/>
  </cols>
  <sheetData>
    <row r="1" spans="1:16" ht="17.25" customHeight="1">
      <c r="A1" s="133"/>
      <c r="B1" s="38" t="s">
        <v>11</v>
      </c>
      <c r="C1" s="38">
        <v>1</v>
      </c>
      <c r="D1" s="88" t="str">
        <f>LOOKUP(C1,'lookup tables'!H22:H24,'lookup tables'!I22:I24)</f>
        <v>White 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28"/>
    </row>
    <row r="2" spans="1:16" ht="24.75" customHeight="1">
      <c r="A2" s="133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128"/>
    </row>
    <row r="3" spans="1:16" ht="20.25" customHeight="1">
      <c r="A3" s="133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128"/>
    </row>
    <row r="4" spans="1:15" ht="20.25" customHeight="1">
      <c r="A4" s="5"/>
      <c r="B4" s="45" t="s">
        <v>0</v>
      </c>
      <c r="C4" s="46">
        <v>5</v>
      </c>
      <c r="D4" s="46">
        <v>3</v>
      </c>
      <c r="E4" s="46">
        <v>1</v>
      </c>
      <c r="F4" s="46">
        <v>9</v>
      </c>
      <c r="G4" s="46">
        <v>6</v>
      </c>
      <c r="H4" s="46">
        <v>8</v>
      </c>
      <c r="I4" s="46">
        <v>2</v>
      </c>
      <c r="J4" s="46">
        <v>7</v>
      </c>
      <c r="K4" s="46">
        <v>4</v>
      </c>
      <c r="L4" s="47">
        <f t="shared" si="1"/>
        <v>45</v>
      </c>
      <c r="M4" s="48"/>
      <c r="N4" s="48"/>
      <c r="O4" s="48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 t="shared" si="1"/>
        <v>0</v>
      </c>
      <c r="M5" s="2">
        <f>LOOKUP(A5,'lookup tables'!$A$2:$A$17,'lookup tables'!$G$2:$G$17)</f>
        <v>0</v>
      </c>
      <c r="N5" s="1">
        <f>+L5-M5</f>
        <v>0</v>
      </c>
      <c r="O5" s="52">
        <f>SUM(L6:N6)</f>
        <v>0</v>
      </c>
    </row>
    <row r="6" spans="1:15" ht="9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6.25" customHeight="1">
      <c r="A7" s="5">
        <v>4</v>
      </c>
      <c r="B7" s="2" t="str">
        <f>LOOKUP(A7,'lookup tables'!$A$2:$A$17,'lookup tables'!$B$2:$B$17)</f>
        <v>Harold Connely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tables'!$G$2:$G$17)</f>
        <v>0</v>
      </c>
      <c r="N7" s="1">
        <f>+L7-M7</f>
        <v>0</v>
      </c>
      <c r="O7" s="52">
        <f>SUM(L8:N8)</f>
        <v>0</v>
      </c>
    </row>
    <row r="8" spans="1:15" ht="10.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3.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tables'!$G$2:$G$17)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3</v>
      </c>
      <c r="B12" s="2" t="str">
        <f>LOOKUP(A12,'lookup tables'!$A$2:$A$17,'lookup tables'!$B$2:$B$17)</f>
        <v>Patrick Knapp</v>
      </c>
      <c r="C12" s="54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2">
        <f>LOOKUP(A12,'lookup tables'!$A$2:$A$17,'lookup tables'!$G$2:$G$17)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5</v>
      </c>
      <c r="B15" s="163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tables'!$G$2:$G$17)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5">
        <v>8</v>
      </c>
      <c r="B17" s="163" t="str">
        <f>LOOKUP(A17,'lookup tables'!$A$2:$A$17,'lookup tables'!$B$2:$B$17)</f>
        <v>Gunnar Isaacson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tables'!$G$2:$G$17)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6</v>
      </c>
      <c r="B20" s="163" t="str">
        <f>LOOKUP(A20,'lookup tables'!$A$2:$A$17,'lookup tables'!$B$2:$B$17)</f>
        <v>Mark Dentinger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tables'!$G$2:$G$17)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64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7</v>
      </c>
      <c r="B22" s="163" t="str">
        <f>LOOKUP(A22,'lookup tables'!$A$2:$A$17,'lookup tables'!$B$2:$B$17)</f>
        <v>Fred Schlensker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tables'!$G$2:$G$17)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9</v>
      </c>
      <c r="B25" s="163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tables'!$G$2:$G$17)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11</v>
      </c>
      <c r="B27" s="163" t="str">
        <f>LOOKUP(A27,'lookup tables'!$A$2:$A$17,'lookup tables'!$B$2:$B$17)</f>
        <v>John Irwin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tables'!$G$2:$G$17)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165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10</v>
      </c>
      <c r="B30" s="2" t="str">
        <f>LOOKUP(A30,'lookup tables'!$A$2:$A$17,'lookup tables'!$B$2:$B$17)</f>
        <v>Doug Hampton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tables'!$G$2:$G$17)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12</v>
      </c>
      <c r="B32" s="2" t="str">
        <f>LOOKUP(A32,'lookup tables'!$A$2:$A$17,'lookup tables'!$B$2:$B$17)</f>
        <v>Bill Sano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tables'!$G$2:$G$17)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13</v>
      </c>
      <c r="B35" s="2" t="str">
        <f>LOOKUP(A35,'lookup tables'!$A$2:$A$17,'lookup tables'!$B$2:$B$17)</f>
        <v>Harvey Gibson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tables'!$G$2:$G$17)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17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15</v>
      </c>
      <c r="B37" s="2" t="str">
        <f>LOOKUP(A37,'lookup tables'!$A$2:$A$17,'lookup tables'!$B$2:$B$17)</f>
        <v>Rick Huckemeyer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tables'!$G$2:$G$17)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14</v>
      </c>
      <c r="B40" s="2" t="str">
        <f>LOOKUP(A40,'lookup tables'!$A$2:$A$17,'lookup tables'!$B$2:$B$17)</f>
        <v>Tom Zayac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tables'!$G$2:$G$17)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16</v>
      </c>
      <c r="B42" s="2" t="str">
        <f>LOOKUP(A42,'lookup tables'!$A$2:$A$17,'lookup tables'!$B$2:$B$17)</f>
        <v>Brad VanAuken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tables'!$G$2:$G$17)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14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 verticalCentered="1"/>
  <pageMargins left="0.5" right="0.5" top="0.5" bottom="0.6" header="0.25" footer="0.2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</sheetPr>
  <dimension ref="A1:P44"/>
  <sheetViews>
    <sheetView zoomScalePageLayoutView="0" workbookViewId="0" topLeftCell="A25">
      <selection activeCell="O28" sqref="O28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15.75">
      <c r="A1" s="116"/>
      <c r="B1" s="38" t="s">
        <v>11</v>
      </c>
      <c r="C1" s="38">
        <v>4</v>
      </c>
      <c r="D1" s="38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3"/>
    </row>
    <row r="2" spans="1:16" ht="15.75">
      <c r="A2" s="116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15.75">
      <c r="A3" s="116"/>
      <c r="B3" s="42" t="s">
        <v>10</v>
      </c>
      <c r="C3" s="43">
        <f>LOOKUP($C$1,'lookup tables'!$H$22:$H$27,'lookup tables'!J22:J247)</f>
        <v>4</v>
      </c>
      <c r="D3" s="43">
        <f>LOOKUP($C$1,'lookup tables'!$H$22:$H$27,'lookup tables'!K22:K247)</f>
        <v>4</v>
      </c>
      <c r="E3" s="43">
        <f>LOOKUP($C$1,'lookup tables'!$H$22:$H$27,'lookup tables'!L22:L247)</f>
        <v>4</v>
      </c>
      <c r="F3" s="43">
        <f>LOOKUP($C$1,'lookup tables'!$H$22:$H$27,'lookup tables'!M22:M247)</f>
        <v>5</v>
      </c>
      <c r="G3" s="43">
        <f>LOOKUP($C$1,'lookup tables'!$H$22:$H$27,'lookup tables'!N22:N247)</f>
        <v>4</v>
      </c>
      <c r="H3" s="43">
        <f>LOOKUP($C$1,'lookup tables'!$H$22:$H$27,'lookup tables'!O22:O247)</f>
        <v>3</v>
      </c>
      <c r="I3" s="43">
        <f>LOOKUP($C$1,'lookup tables'!$H$22:$H$27,'lookup tables'!P22:P247)</f>
        <v>4</v>
      </c>
      <c r="J3" s="43">
        <f>LOOKUP($C$1,'lookup tables'!$H$22:$H$27,'lookup tables'!Q22:Q247)</f>
        <v>3</v>
      </c>
      <c r="K3" s="43">
        <f>LOOKUP($C$1,'lookup tables'!$H$22:$H$27,'lookup tables'!R22:R247)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6" ht="15.75">
      <c r="A4" s="116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35">
        <f t="shared" si="1"/>
        <v>45</v>
      </c>
      <c r="M4" s="36"/>
      <c r="N4" s="36"/>
      <c r="O4" s="36"/>
      <c r="P4" s="73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tables'!$G$2:$G$17)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 t="s">
        <v>7</v>
      </c>
      <c r="O6" s="8" t="s">
        <v>7</v>
      </c>
    </row>
    <row r="7" spans="1:15" ht="15.75">
      <c r="A7" s="5">
        <v>4</v>
      </c>
      <c r="B7" s="2" t="str">
        <f>LOOKUP(A7,'lookup tables'!$A$2:$A$17,'lookup tables'!$B$2:$B$17)</f>
        <v>Harold Connely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tables'!$G$2:$G$17)</f>
        <v>0</v>
      </c>
      <c r="N7" s="1">
        <f>+L7-M7</f>
        <v>0</v>
      </c>
      <c r="O7" s="126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 t="s">
        <v>7</v>
      </c>
      <c r="O8" s="8"/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tables'!$G$2:$G$17)</f>
        <v>0</v>
      </c>
      <c r="N10" s="1">
        <f>+L10-M10</f>
        <v>0</v>
      </c>
      <c r="O10" s="51">
        <f>SUM(L11:N11)</f>
        <v>0</v>
      </c>
      <c r="P10" s="5"/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9"/>
    </row>
    <row r="12" spans="1:16" ht="15.75">
      <c r="A12" s="5">
        <v>3</v>
      </c>
      <c r="B12" s="2" t="str">
        <f>LOOKUP(A12,'lookup tables'!$A$2:$A$17,'lookup tables'!$B$2:$B$17)</f>
        <v>Patrick Knapp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tables'!$G$2:$G$17)</f>
        <v>0</v>
      </c>
      <c r="N12" s="1">
        <f>+L12-M12</f>
        <v>0</v>
      </c>
      <c r="O12" s="51">
        <f>SUM(L13:N13)</f>
        <v>0</v>
      </c>
      <c r="P12" s="5"/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 t="s">
        <v>7</v>
      </c>
      <c r="O13" s="8" t="s">
        <v>7</v>
      </c>
      <c r="P13" s="9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5</v>
      </c>
      <c r="B15" s="163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tables'!$G$2:$G$17)</f>
        <v>0</v>
      </c>
      <c r="N15" s="1">
        <f>+L15-M15</f>
        <v>0</v>
      </c>
      <c r="O15" s="126">
        <f>SUM(L16:N16)</f>
        <v>0</v>
      </c>
      <c r="P15" s="5"/>
    </row>
    <row r="16" spans="1:16" ht="15.75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127"/>
      <c r="P16" s="9"/>
    </row>
    <row r="17" spans="1:16" ht="15.75">
      <c r="A17" s="5">
        <v>8</v>
      </c>
      <c r="B17" s="163" t="str">
        <f>LOOKUP(A17,'lookup tables'!$A$2:$A$17,'lookup tables'!$B$2:$B$17)</f>
        <v>Gunnar Isaacson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tables'!$G$2:$G$17)</f>
        <v>0</v>
      </c>
      <c r="N17" s="1">
        <f>+L17-M17</f>
        <v>0</v>
      </c>
      <c r="O17" s="126">
        <f>SUM(L18:N18)</f>
        <v>0</v>
      </c>
      <c r="P17" s="5"/>
    </row>
    <row r="18" spans="1:16" ht="15.75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5">
        <v>6</v>
      </c>
      <c r="B20" s="163" t="str">
        <f>LOOKUP(A20,'lookup tables'!$A$2:$A$17,'lookup tables'!$B$2:$B$17)</f>
        <v>Mark Dentinger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tables'!$G$2:$G$17)</f>
        <v>0</v>
      </c>
      <c r="N20" s="1">
        <f>+L20-M20</f>
        <v>0</v>
      </c>
      <c r="O20" s="51">
        <f>SUM(L21:N21)</f>
        <v>0</v>
      </c>
      <c r="P20" s="5"/>
    </row>
    <row r="21" spans="1:16" ht="15.75">
      <c r="A21" s="9"/>
      <c r="B21" s="164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9"/>
    </row>
    <row r="22" spans="1:16" ht="15.75">
      <c r="A22" s="5">
        <v>7</v>
      </c>
      <c r="B22" s="163" t="str">
        <f>LOOKUP(A22,'lookup tables'!$A$2:$A$17,'lookup tables'!$B$2:$B$17)</f>
        <v>Fred Schlensker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tables'!$G$2:$G$17)</f>
        <v>0</v>
      </c>
      <c r="N22" s="1">
        <f>+L22-M22</f>
        <v>0</v>
      </c>
      <c r="O22" s="51">
        <f>SUM(L23:N23)</f>
        <v>0</v>
      </c>
      <c r="P22" s="5"/>
    </row>
    <row r="23" spans="1:16" ht="15.75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9</v>
      </c>
      <c r="B25" s="163" t="str">
        <f>LOOKUP(A25,'lookup tables'!$A$2:$A$17,'lookup tables'!$B$2:$B$17)</f>
        <v>Ed Roche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tables'!$G$2:$G$17)</f>
        <v>0</v>
      </c>
      <c r="N25" s="1">
        <f>+L25-M25</f>
        <v>0</v>
      </c>
      <c r="O25" s="126">
        <f>SUM(L26:N26)</f>
        <v>0</v>
      </c>
      <c r="P25" s="5"/>
    </row>
    <row r="26" spans="1:16" ht="15.75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15.75">
      <c r="A27" s="5">
        <v>11</v>
      </c>
      <c r="B27" s="163" t="str">
        <f>LOOKUP(A27,'lookup tables'!$A$2:$A$17,'lookup tables'!$B$2:$B$17)</f>
        <v>John Irwin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tables'!$G$2:$G$17)</f>
        <v>0</v>
      </c>
      <c r="N27" s="1">
        <f>+L27-M27</f>
        <v>0</v>
      </c>
      <c r="O27" s="126">
        <f>SUM(L28:N28)</f>
        <v>0</v>
      </c>
      <c r="P27" s="5"/>
    </row>
    <row r="28" spans="1:16" ht="15.75">
      <c r="A28" s="9"/>
      <c r="B28" s="165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10</v>
      </c>
      <c r="B30" s="2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tables'!$G$2:$G$17)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12</v>
      </c>
      <c r="B32" s="2" t="str">
        <f>LOOKUP(A32,'lookup tables'!$A$2:$A$17,'lookup tables'!$B$2:$B$17)</f>
        <v>Bill Sano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tables'!$G$2:$G$17)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5">
        <v>13</v>
      </c>
      <c r="B35" s="2" t="str">
        <f>LOOKUP(A35,'lookup tables'!$A$2:$A$17,'lookup tables'!$B$2:$B$17)</f>
        <v>Harvey Gibson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tables'!$G$2:$G$17)</f>
        <v>0</v>
      </c>
      <c r="N35" s="1">
        <f>+L35-M35</f>
        <v>0</v>
      </c>
      <c r="O35" s="126">
        <f>SUM(L36:N36)</f>
        <v>0</v>
      </c>
      <c r="P35" s="5"/>
    </row>
    <row r="36" spans="1:16" ht="15.75">
      <c r="A36" s="9" t="s">
        <v>17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15.75">
      <c r="A37" s="5">
        <v>15</v>
      </c>
      <c r="B37" s="2" t="str">
        <f>LOOKUP(A37,'lookup tables'!$A$2:$A$17,'lookup tables'!$B$2:$B$17)</f>
        <v>Rick Huckemeyer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tables'!$G$2:$G$17)</f>
        <v>0</v>
      </c>
      <c r="N37" s="1">
        <f>+L37-M37</f>
        <v>0</v>
      </c>
      <c r="O37" s="126">
        <f>SUM(L38:N38)</f>
        <v>0</v>
      </c>
      <c r="P37" s="5"/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14</v>
      </c>
      <c r="B40" s="2" t="str">
        <f>LOOKUP(A40,'lookup tables'!$A$2:$A$17,'lookup tables'!$B$2:$B$17)</f>
        <v>Tom Zayac</v>
      </c>
      <c r="C40" s="56"/>
      <c r="D40" s="54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tables'!$G$2:$G$17)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16</v>
      </c>
      <c r="B42" s="2" t="str">
        <f>LOOKUP(A42,'lookup tables'!$A$2:$A$17,'lookup tables'!$B$2:$B$17)</f>
        <v>Brad VanAuken</v>
      </c>
      <c r="C42" s="56"/>
      <c r="D42" s="54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tables'!$G$2:$G$17)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9"/>
      <c r="B43" s="169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60"/>
      <c r="N43" s="160"/>
      <c r="O43" s="160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P44"/>
  <sheetViews>
    <sheetView zoomScalePageLayoutView="0" workbookViewId="0" topLeftCell="A31">
      <selection activeCell="O38" sqref="O38"/>
    </sheetView>
  </sheetViews>
  <sheetFormatPr defaultColWidth="9.00390625" defaultRowHeight="15.75"/>
  <cols>
    <col min="1" max="1" width="4.25390625" style="0" customWidth="1"/>
    <col min="2" max="2" width="13.25390625" style="0" customWidth="1"/>
    <col min="3" max="15" width="5.625" style="0" customWidth="1"/>
  </cols>
  <sheetData>
    <row r="1" spans="1:16" ht="20.25" customHeight="1">
      <c r="A1" s="30"/>
      <c r="B1" s="38" t="s">
        <v>11</v>
      </c>
      <c r="C1" s="38">
        <v>1</v>
      </c>
      <c r="D1" s="136" t="str">
        <f>LOOKUP(C1,'lookup tables'!H22:H24,'lookup tables'!I22:I24)</f>
        <v>White 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80"/>
    </row>
    <row r="2" spans="1:16" ht="24.75" customHeight="1">
      <c r="A2" s="30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80"/>
    </row>
    <row r="3" spans="1:16" ht="20.25" customHeight="1">
      <c r="A3" s="30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80"/>
    </row>
    <row r="4" spans="1:15" ht="20.25" customHeight="1">
      <c r="A4" s="5"/>
      <c r="B4" s="112" t="s">
        <v>0</v>
      </c>
      <c r="C4" s="113">
        <f>LOOKUP($C$1,'lookup tables'!$H$10:$H$12,'lookup tables'!J10:J12)</f>
        <v>6</v>
      </c>
      <c r="D4" s="113">
        <f>LOOKUP($C$1,'lookup tables'!$H$10:$H$12,'lookup tables'!K10:K12)</f>
        <v>7</v>
      </c>
      <c r="E4" s="113">
        <f>LOOKUP($C$1,'lookup tables'!$H$10:$H$12,'lookup tables'!L10:L12)</f>
        <v>1</v>
      </c>
      <c r="F4" s="113">
        <f>LOOKUP($C$1,'lookup tables'!$H$10:$H$12,'lookup tables'!M10:M12)</f>
        <v>5</v>
      </c>
      <c r="G4" s="113">
        <f>LOOKUP($C$1,'lookup tables'!$H$10:$H$12,'lookup tables'!N10:N12)</f>
        <v>3</v>
      </c>
      <c r="H4" s="113">
        <f>LOOKUP($C$1,'lookup tables'!$H$10:$H$12,'lookup tables'!O10:O12)</f>
        <v>8</v>
      </c>
      <c r="I4" s="113">
        <f>LOOKUP($C$1,'lookup tables'!$H$10:$H$12,'lookup tables'!P10:P12)</f>
        <v>2</v>
      </c>
      <c r="J4" s="113">
        <f>LOOKUP($C$1,'lookup tables'!$H$10:$H$12,'lookup tables'!Q10:Q12)</f>
        <v>9</v>
      </c>
      <c r="K4" s="113">
        <f>LOOKUP($C$1,'lookup tables'!$H$10:$H$12,'lookup tables'!R10:R12)</f>
        <v>4</v>
      </c>
      <c r="L4" s="114">
        <f t="shared" si="1"/>
        <v>45</v>
      </c>
      <c r="M4" s="115"/>
      <c r="N4" s="115"/>
      <c r="O4" s="115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 t="shared" si="1"/>
        <v>0</v>
      </c>
      <c r="M5" s="2">
        <f>LOOKUP(A5,'lookup tables'!$A$2:$A$17,'lookup tables'!$G$2:$G$17)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16</v>
      </c>
      <c r="B7" s="2" t="str">
        <f>LOOKUP(A7,'lookup tables'!$A$2:$A$17,'lookup tables'!$B$2:$B$17)</f>
        <v>Brad VanAuken</v>
      </c>
      <c r="C7" s="54"/>
      <c r="D7" s="54"/>
      <c r="E7" s="54"/>
      <c r="F7" s="54"/>
      <c r="G7" s="54"/>
      <c r="H7" s="54"/>
      <c r="I7" s="54"/>
      <c r="J7" s="54"/>
      <c r="K7" s="54"/>
      <c r="L7" s="1">
        <f t="shared" si="1"/>
        <v>0</v>
      </c>
      <c r="M7" s="2">
        <f>LOOKUP(A7,'lookup tables'!$A$2:$A$17,'lookup tables'!$G$2:$G$17)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1.2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tables'!$G$2:$G$17)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9</v>
      </c>
      <c r="B12" s="2" t="str">
        <f>LOOKUP(A12,'lookup tables'!$A$2:$A$17,'lookup tables'!$B$2:$B$17)</f>
        <v>Ed Roche</v>
      </c>
      <c r="C12" s="54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2">
        <f>LOOKUP(A12,'lookup tables'!$A$2:$A$17,'lookup tables'!$G$2:$G$17)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/>
      <c r="O13" s="8"/>
    </row>
    <row r="14" spans="1:15" ht="11.25" customHeight="1">
      <c r="A14" s="5" t="s">
        <v>7</v>
      </c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2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tables'!$G$2:$G$17)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 t="s">
        <v>7</v>
      </c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5">
        <v>10</v>
      </c>
      <c r="B17" s="2" t="str">
        <f>LOOKUP(A17,'lookup tables'!$A$2:$A$17,'lookup tables'!$B$2:$B$17)</f>
        <v>Doug Hampton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tables'!$G$2:$G$17)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 t="s">
        <v>7</v>
      </c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1.2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163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tables'!$G$2:$G$17)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64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11</v>
      </c>
      <c r="B22" s="163" t="str">
        <f>LOOKUP(A22,'lookup tables'!$A$2:$A$17,'lookup tables'!$B$2:$B$17)</f>
        <v>John Irwin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tables'!$G$2:$G$17)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5</v>
      </c>
      <c r="B25" s="163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tables'!$G$2:$G$17)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12</v>
      </c>
      <c r="B27" s="163" t="str">
        <f>LOOKUP(A27,'lookup tables'!$A$2:$A$17,'lookup tables'!$B$2:$B$17)</f>
        <v>Bill Sano</v>
      </c>
      <c r="C27" s="56"/>
      <c r="D27" s="56"/>
      <c r="E27" s="54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tables'!$G$2:$G$17)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165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6</v>
      </c>
      <c r="B30" s="163" t="str">
        <f>LOOKUP(A30,'lookup tables'!$A$2:$A$17,'lookup tables'!$B$2:$B$17)</f>
        <v>Mark Dentinger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tables'!$G$2:$G$17)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13</v>
      </c>
      <c r="B32" s="163" t="str">
        <f>LOOKUP(A32,'lookup tables'!$A$2:$A$17,'lookup tables'!$B$2:$B$17)</f>
        <v>Harvey Gibson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tables'!$G$2:$G$17)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tables'!$G$2:$G$17)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17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14</v>
      </c>
      <c r="B37" s="2" t="str">
        <f>LOOKUP(A37,'lookup tables'!$A$2:$A$17,'lookup tables'!$B$2:$B$17)</f>
        <v>Tom Zayac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tables'!$G$2:$G$17)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 t="s">
        <v>7</v>
      </c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8</v>
      </c>
      <c r="B40" s="163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tables'!$G$2:$G$17)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15</v>
      </c>
      <c r="B42" s="163" t="str">
        <f>LOOKUP(A42,'lookup tables'!$A$2:$A$17,'lookup tables'!$B$2:$B$17)</f>
        <v>Rick Huckemeyer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tables'!$G$2:$G$17)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68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  <row r="44" ht="15.75">
      <c r="O44" t="s">
        <v>7</v>
      </c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25">
      <selection activeCell="N43" sqref="N43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15.75">
      <c r="A1" s="32"/>
      <c r="B1" s="38" t="s">
        <v>11</v>
      </c>
      <c r="C1" s="38">
        <v>4</v>
      </c>
      <c r="D1" s="136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80"/>
    </row>
    <row r="2" spans="1:16" ht="15.75">
      <c r="A2" s="32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80"/>
    </row>
    <row r="3" spans="1:16" ht="15.75">
      <c r="A3" s="32"/>
      <c r="B3" s="42" t="s">
        <v>10</v>
      </c>
      <c r="C3" s="43">
        <f>LOOKUP($C$1,'lookup tables'!$H$22:$H$27,'lookup tables'!J22:J27)</f>
        <v>4</v>
      </c>
      <c r="D3" s="43">
        <f>LOOKUP($C$1,'lookup tables'!$H$22:$H$27,'lookup tables'!K22:K27)</f>
        <v>4</v>
      </c>
      <c r="E3" s="43">
        <f>LOOKUP($C$1,'lookup tables'!$H$22:$H$27,'lookup tables'!L22:L27)</f>
        <v>4</v>
      </c>
      <c r="F3" s="43">
        <f>LOOKUP($C$1,'lookup tables'!$H$22:$H$27,'lookup tables'!M22:M27)</f>
        <v>5</v>
      </c>
      <c r="G3" s="43">
        <f>LOOKUP($C$1,'lookup tables'!$H$22:$H$27,'lookup tables'!N22:N27)</f>
        <v>4</v>
      </c>
      <c r="H3" s="43">
        <f>LOOKUP($C$1,'lookup tables'!$H$22:$H$27,'lookup tables'!O22:O27)</f>
        <v>3</v>
      </c>
      <c r="I3" s="43">
        <f>LOOKUP($C$1,'lookup tables'!$H$22:$H$27,'lookup tables'!P22:P27)</f>
        <v>4</v>
      </c>
      <c r="J3" s="43">
        <f>LOOKUP($C$1,'lookup tables'!$H$22:$H$27,'lookup tables'!Q22:Q27)</f>
        <v>3</v>
      </c>
      <c r="K3" s="43">
        <f>LOOKUP($C$1,'lookup tables'!$H$22:$H$27,'lookup tables'!R22:R27)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80"/>
    </row>
    <row r="4" spans="1:15" ht="15.75">
      <c r="A4" s="5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29">
        <f t="shared" si="1"/>
        <v>45</v>
      </c>
      <c r="M4" s="50"/>
      <c r="N4" s="50"/>
      <c r="O4" s="50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tables'!$F$2:$F$17)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15.75">
      <c r="A7" s="5">
        <v>16</v>
      </c>
      <c r="B7" s="2" t="str">
        <f>LOOKUP(A7,'lookup tables'!$A$2:$A$17,'lookup tables'!$B$2:$B$17)</f>
        <v>Brad VanAuken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tables'!$F$2:$F$17)</f>
        <v>0</v>
      </c>
      <c r="N7" s="1">
        <f>+L7-M7</f>
        <v>0</v>
      </c>
      <c r="O7" s="52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tables'!$F$2:$F$17)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11"/>
    </row>
    <row r="12" spans="1:15" ht="15.75">
      <c r="A12" s="5">
        <v>9</v>
      </c>
      <c r="B12" s="2" t="str">
        <f>LOOKUP(A12,'lookup tables'!$A$2:$A$17,'lookup tables'!$B$2:$B$17)</f>
        <v>Ed Roche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tables'!$F$2:$F$17)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/>
    </row>
    <row r="14" spans="1:15" ht="15.75">
      <c r="A14" s="5" t="s">
        <v>7</v>
      </c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15.75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tables'!$F$2:$F$17)</f>
        <v>0</v>
      </c>
      <c r="N15" s="1">
        <f>+L15-M15</f>
        <v>0</v>
      </c>
      <c r="O15" s="52">
        <f>SUM(L16:N16)</f>
        <v>0</v>
      </c>
    </row>
    <row r="16" spans="1:16" ht="15.75">
      <c r="A16" s="9" t="s">
        <v>7</v>
      </c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 t="s">
        <v>7</v>
      </c>
      <c r="P16" s="11"/>
    </row>
    <row r="17" spans="1:15" ht="15.75">
      <c r="A17" s="5">
        <v>10</v>
      </c>
      <c r="B17" s="2" t="str">
        <f>LOOKUP(A17,'lookup tables'!$A$2:$A$17,'lookup tables'!$B$2:$B$17)</f>
        <v>Doug Hampton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tables'!$F$2:$F$17)</f>
        <v>0</v>
      </c>
      <c r="N17" s="1">
        <f>+L17-M17</f>
        <v>0</v>
      </c>
      <c r="O17" s="52">
        <f>SUM(L18:N18)</f>
        <v>0</v>
      </c>
    </row>
    <row r="18" spans="1:16" ht="15.75">
      <c r="A18" s="9" t="s">
        <v>7</v>
      </c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 t="s">
        <v>7</v>
      </c>
      <c r="P18" s="11" t="s">
        <v>7</v>
      </c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163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tables'!$F$2:$F$17)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64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/>
      <c r="P21" s="11"/>
    </row>
    <row r="22" spans="1:15" ht="15.75">
      <c r="A22" s="5">
        <v>11</v>
      </c>
      <c r="B22" s="163" t="str">
        <f>LOOKUP(A22,'lookup tables'!$A$2:$A$17,'lookup tables'!$B$2:$B$17)</f>
        <v>John Irwin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tables'!$F$2:$F$17)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 t="s">
        <v>7</v>
      </c>
      <c r="O23" s="8" t="s">
        <v>7</v>
      </c>
      <c r="P23" s="11"/>
    </row>
    <row r="24" spans="1:15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15.75">
      <c r="A25" s="5">
        <v>5</v>
      </c>
      <c r="B25" s="163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tables'!$F$2:$F$17)</f>
        <v>0</v>
      </c>
      <c r="N25" s="1">
        <f>+L25-M25</f>
        <v>0</v>
      </c>
      <c r="O25" s="52">
        <f>SUM(L26:N26)</f>
        <v>0</v>
      </c>
    </row>
    <row r="26" spans="1:16" ht="15.75">
      <c r="A26" s="9"/>
      <c r="B26" s="164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  <c r="P26" s="11"/>
    </row>
    <row r="27" spans="1:15" ht="15.75">
      <c r="A27" s="5">
        <v>12</v>
      </c>
      <c r="B27" s="163" t="str">
        <f>LOOKUP(A27,'lookup tables'!$A$2:$A$17,'lookup tables'!$B$2:$B$17)</f>
        <v>Bill Sano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tables'!$F$2:$F$17)</f>
        <v>0</v>
      </c>
      <c r="N27" s="1">
        <f>+L27-M27</f>
        <v>0</v>
      </c>
      <c r="O27" s="52">
        <f>SUM(L28:N28)</f>
        <v>0</v>
      </c>
    </row>
    <row r="28" spans="1:16" ht="15.75">
      <c r="A28" s="9"/>
      <c r="B28" s="165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11"/>
    </row>
    <row r="29" spans="1:15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15.75">
      <c r="A30" s="5">
        <v>6</v>
      </c>
      <c r="B30" s="163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tables'!$F$2:$F$17)</f>
        <v>0</v>
      </c>
      <c r="N30" s="1">
        <f>+L30-M30</f>
        <v>0</v>
      </c>
      <c r="O30" s="51">
        <f>SUM(L31:N31)</f>
        <v>0</v>
      </c>
    </row>
    <row r="31" spans="1:16" ht="15.75">
      <c r="A31" s="9"/>
      <c r="B31" s="164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11"/>
    </row>
    <row r="32" spans="1:15" ht="15.75">
      <c r="A32" s="5">
        <v>13</v>
      </c>
      <c r="B32" s="163" t="str">
        <f>LOOKUP(A32,'lookup tables'!$A$2:$A$17,'lookup tables'!$B$2:$B$17)</f>
        <v>Harvey Gibson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tables'!$F$2:$F$17)</f>
        <v>0</v>
      </c>
      <c r="N32" s="1">
        <f>+L32-M32</f>
        <v>0</v>
      </c>
      <c r="O32" s="51">
        <f>SUM(L33:N33)</f>
        <v>0</v>
      </c>
    </row>
    <row r="33" spans="1:16" ht="15.75">
      <c r="A33" s="9"/>
      <c r="B33" s="165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11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15.75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tables'!$F$2:$F$17)</f>
        <v>0</v>
      </c>
      <c r="N35" s="1">
        <f>+L35-M35</f>
        <v>0</v>
      </c>
      <c r="O35" s="52">
        <f>SUM(L36:N36)</f>
        <v>0</v>
      </c>
    </row>
    <row r="36" spans="1:16" ht="15.75">
      <c r="A36" s="9" t="s">
        <v>17</v>
      </c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11"/>
    </row>
    <row r="37" spans="1:15" ht="15.75">
      <c r="A37" s="5">
        <v>14</v>
      </c>
      <c r="B37" s="2" t="str">
        <f>LOOKUP(A37,'lookup tables'!$A$2:$A$17,'lookup tables'!$B$2:$B$17)</f>
        <v>Tom Zayac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tables'!$F$2:$F$17)</f>
        <v>0</v>
      </c>
      <c r="N37" s="1">
        <f>+L37-M37</f>
        <v>0</v>
      </c>
      <c r="O37" s="52">
        <f>SUM(L38:N38)</f>
        <v>0</v>
      </c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11"/>
    </row>
    <row r="39" spans="1:15" ht="15.75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15.75">
      <c r="A40" s="5">
        <v>8</v>
      </c>
      <c r="B40" s="163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tables'!$F$2:$F$17)</f>
        <v>0</v>
      </c>
      <c r="N40" s="1">
        <f>+L40-M40</f>
        <v>0</v>
      </c>
      <c r="O40" s="51">
        <f>SUM(L41:N41)</f>
        <v>0</v>
      </c>
    </row>
    <row r="41" spans="1:16" ht="15.75">
      <c r="A41" s="9"/>
      <c r="B41" s="164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11"/>
    </row>
    <row r="42" spans="1:15" ht="15.75">
      <c r="A42" s="5">
        <v>15</v>
      </c>
      <c r="B42" s="163" t="str">
        <f>LOOKUP(A42,'lookup tables'!$A$2:$A$17,'lookup tables'!$B$2:$B$17)</f>
        <v>Rick Huckemeyer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tables'!$F$2:$F$17)</f>
        <v>0</v>
      </c>
      <c r="N42" s="1">
        <f>+L42-M42</f>
        <v>0</v>
      </c>
      <c r="O42" s="51">
        <f>SUM(L43:N43)</f>
        <v>0</v>
      </c>
    </row>
    <row r="43" spans="1:16" ht="15.75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PageLayoutView="0" workbookViewId="0" topLeftCell="A11">
      <selection activeCell="O5" sqref="O5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  <c r="P5" s="5"/>
    </row>
    <row r="6" spans="1:16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>SUM(C6:K6)</f>
        <v>0</v>
      </c>
      <c r="M6" s="8"/>
      <c r="N6" s="8"/>
      <c r="O6" s="8"/>
      <c r="P6" s="5"/>
    </row>
    <row r="7" spans="1:16" ht="15.75">
      <c r="A7" s="5">
        <v>13</v>
      </c>
      <c r="B7" s="2" t="str">
        <f>LOOKUP(A7,'lookup tables'!$A$2:$A$17,'lookup tables'!$B$2:$B$17)</f>
        <v>Harvey Gibson</v>
      </c>
      <c r="C7" s="54"/>
      <c r="D7" s="54"/>
      <c r="E7" s="54"/>
      <c r="F7" s="54"/>
      <c r="G7" s="54"/>
      <c r="H7" s="54"/>
      <c r="I7" s="54"/>
      <c r="J7" s="54"/>
      <c r="K7" s="54"/>
      <c r="L7" s="1">
        <f t="shared" si="1"/>
        <v>0</v>
      </c>
      <c r="M7" s="2">
        <f>LOOKUP(A7,'lookup tables'!$A$2:$A$17,'lookup tables'!$C$2:$C$17)</f>
        <v>16</v>
      </c>
      <c r="N7" s="1">
        <f>+L7-M7</f>
        <v>-16</v>
      </c>
      <c r="O7" s="52">
        <f>SUM(L8:N8)</f>
        <v>0</v>
      </c>
      <c r="P7" s="5"/>
    </row>
    <row r="8" spans="1:16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2" t="str">
        <f>LOOKUP(A10,'lookup tables'!$A$2:$A$17,'lookup tables'!$B$2:$B$17)</f>
        <v>Tony Grzymala</v>
      </c>
      <c r="C10" s="129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tables'!$C$2:$C$17)</f>
        <v>16</v>
      </c>
      <c r="N10" s="1">
        <f>+L10-M10</f>
        <v>-16</v>
      </c>
      <c r="O10" s="51">
        <f>SUM(L11:N11)</f>
        <v>0</v>
      </c>
    </row>
    <row r="11" spans="1:16" ht="15.75">
      <c r="A11" s="9"/>
      <c r="B11" s="12"/>
      <c r="C11" s="87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11"/>
    </row>
    <row r="12" spans="1:15" ht="15.75">
      <c r="A12" s="5">
        <v>14</v>
      </c>
      <c r="B12" s="2" t="str">
        <f>LOOKUP(A12,'lookup tables'!$A$2:$A$17,'lookup tables'!$B$2:$B$17)</f>
        <v>Tom Zayac</v>
      </c>
      <c r="C12" s="129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2">
        <f>LOOKUP(A12,'lookup tables'!$A$2:$A$17,'lookup tables'!$C$2:$C$17)</f>
        <v>10</v>
      </c>
      <c r="N12" s="1">
        <f>+L12-M12</f>
        <v>-10</v>
      </c>
      <c r="O12" s="51">
        <f>SUM(L13:N13)</f>
        <v>0</v>
      </c>
    </row>
    <row r="13" spans="1:16" ht="15.75">
      <c r="A13" s="9"/>
      <c r="B13" s="8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 t="s">
        <v>7</v>
      </c>
      <c r="O13" s="8" t="s">
        <v>7</v>
      </c>
      <c r="P13" s="11" t="s">
        <v>7</v>
      </c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2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tables'!$C$2:$C$17)</f>
        <v>15</v>
      </c>
      <c r="N15" s="1">
        <f>+L15-M15</f>
        <v>-15</v>
      </c>
      <c r="O15" s="52">
        <f>SUM(L16:N16)</f>
        <v>0</v>
      </c>
      <c r="P15" s="5"/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 t="s">
        <v>7</v>
      </c>
      <c r="P16" s="9"/>
    </row>
    <row r="17" spans="1:16" ht="15.75">
      <c r="A17" s="5">
        <v>15</v>
      </c>
      <c r="B17" s="2" t="str">
        <f>LOOKUP(A17,'lookup tables'!$A$2:$A$17,'lookup tables'!$B$2:$B$17)</f>
        <v>Rick Huckemeyer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0">
        <f>LOOKUP(A17,'lookup tables'!$A$2:$A$17,'lookup tables'!$C$2:$C$17)</f>
        <v>16</v>
      </c>
      <c r="N17" s="1">
        <f>+L17-M17</f>
        <v>-16</v>
      </c>
      <c r="O17" s="52">
        <f>SUM(L18:N18)</f>
        <v>0</v>
      </c>
      <c r="P17" s="5"/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 t="s">
        <v>7</v>
      </c>
      <c r="P18" s="9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2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tables'!$C$2:$C$17)</f>
        <v>11</v>
      </c>
      <c r="N20" s="1">
        <f>+L20-M20</f>
        <v>-11</v>
      </c>
      <c r="O20" s="51">
        <f>SUM(L21:N21)</f>
        <v>0</v>
      </c>
    </row>
    <row r="21" spans="1:16" ht="15.75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  <c r="P21" s="11"/>
    </row>
    <row r="22" spans="1:15" ht="15.75">
      <c r="A22" s="5">
        <v>16</v>
      </c>
      <c r="B22" s="2" t="str">
        <f>LOOKUP(A22,'lookup tables'!$A$2:$A$17,'lookup tables'!$B$2:$B$17)</f>
        <v>Brad VanAuken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tables'!$C$2:$C$17)</f>
        <v>12</v>
      </c>
      <c r="N22" s="1">
        <f>+L22-M22</f>
        <v>-12</v>
      </c>
      <c r="O22" s="51">
        <f>SUM(L23:N23)</f>
        <v>0</v>
      </c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 t="s">
        <v>7</v>
      </c>
      <c r="O23" s="8" t="s">
        <v>7</v>
      </c>
      <c r="P23" s="11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5</v>
      </c>
      <c r="B25" s="144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0">
        <f>LOOKUP(A25,'lookup tables'!$A$2:$A$17,'lookup tables'!$C$2:$C$17)</f>
        <v>10</v>
      </c>
      <c r="N25" s="1">
        <f>+L25-M25</f>
        <v>-10</v>
      </c>
      <c r="O25" s="52">
        <f>SUM(L26:N26)</f>
        <v>0</v>
      </c>
      <c r="P25" s="5"/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/>
      <c r="P26" s="9"/>
    </row>
    <row r="27" spans="1:16" ht="15.75">
      <c r="A27" s="5">
        <v>9</v>
      </c>
      <c r="B27" s="144" t="str">
        <f>LOOKUP(A27,'lookup tables'!$A$2:$A$17,'lookup tables'!$B$2:$B$17)</f>
        <v>Ed Roche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tables'!$C$2:$C$17)</f>
        <v>16</v>
      </c>
      <c r="N27" s="1">
        <f>+L27-M27</f>
        <v>-16</v>
      </c>
      <c r="O27" s="52">
        <f>SUM(L28:N28)</f>
        <v>0</v>
      </c>
      <c r="P27" s="5"/>
    </row>
    <row r="28" spans="1:16" ht="15.75">
      <c r="A28" s="9"/>
      <c r="B28" s="146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6</v>
      </c>
      <c r="B30" s="144" t="str">
        <f>LOOKUP(A30,'lookup tables'!$A$2:$A$17,'lookup tables'!$B$2:$B$17)</f>
        <v>Mark Dentinger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tables'!$C$2:$C$17)</f>
        <v>9</v>
      </c>
      <c r="N30" s="1">
        <f>+L30-M30</f>
        <v>-9</v>
      </c>
      <c r="O30" s="51">
        <f>SUM(L31:N31)</f>
        <v>0</v>
      </c>
      <c r="P30" s="5"/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10</v>
      </c>
      <c r="B32" s="144" t="str">
        <f>LOOKUP(A32,'lookup tables'!$A$2:$A$17,'lookup tables'!$B$2:$B$17)</f>
        <v>Doug Hampton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tables'!$C$2:$C$17)</f>
        <v>9</v>
      </c>
      <c r="N32" s="1">
        <f>+L32-M32</f>
        <v>-9</v>
      </c>
      <c r="O32" s="51">
        <f>SUM(L33:N33)</f>
        <v>0</v>
      </c>
      <c r="P32" s="5"/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5">
        <v>7</v>
      </c>
      <c r="B35" s="144" t="str">
        <f>LOOKUP(A35,'lookup tables'!$A$2:$A$17,'lookup tables'!$B$2:$B$17)</f>
        <v>Fred Schlensker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0">
        <f>LOOKUP(A35,'lookup tables'!$A$2:$A$17,'lookup tables'!$C$2:$C$17)</f>
        <v>6</v>
      </c>
      <c r="N35" s="1">
        <f>+L35-M35</f>
        <v>-6</v>
      </c>
      <c r="O35" s="52">
        <f>SUM(L36:N36)</f>
        <v>0</v>
      </c>
      <c r="P35" s="5"/>
    </row>
    <row r="36" spans="1:16" ht="15.75">
      <c r="A36" s="9"/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1">
        <f>SUM(C36:K36)</f>
        <v>0</v>
      </c>
      <c r="M36" s="8"/>
      <c r="N36" s="8"/>
      <c r="O36" s="8"/>
      <c r="P36" s="9"/>
    </row>
    <row r="37" spans="1:16" ht="15.75">
      <c r="A37" s="5">
        <v>11</v>
      </c>
      <c r="B37" s="144" t="str">
        <f>LOOKUP(A37,'lookup tables'!$A$2:$A$17,'lookup tables'!$B$2:$B$17)</f>
        <v>John Irwin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tables'!$C$2:$C$17)</f>
        <v>10</v>
      </c>
      <c r="N37" s="1">
        <f>+L37-M37</f>
        <v>-10</v>
      </c>
      <c r="O37" s="52">
        <f>SUM(L38:N38)</f>
        <v>0</v>
      </c>
      <c r="P37" s="5"/>
    </row>
    <row r="38" spans="1:16" ht="15.75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1">
        <f>SUM(C38:K38)</f>
        <v>0</v>
      </c>
      <c r="M38" s="8"/>
      <c r="N38" s="8"/>
      <c r="O38" s="8"/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8</v>
      </c>
      <c r="B40" s="144" t="str">
        <f>LOOKUP(A40,'lookup tables'!$A$2:$A$17,'lookup tables'!$B$2:$B$17)</f>
        <v>Gunnar Isaacson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tables'!$C$2:$C$17)</f>
        <v>3</v>
      </c>
      <c r="N40" s="1">
        <f>+L40-M40</f>
        <v>-3</v>
      </c>
      <c r="O40" s="51">
        <f>SUM(L41:N41)</f>
        <v>0</v>
      </c>
      <c r="P40" s="5"/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12</v>
      </c>
      <c r="B42" s="144" t="str">
        <f>LOOKUP(A42,'lookup tables'!$A$2:$A$17,'lookup tables'!$B$2:$B$17)</f>
        <v>Bill Sano</v>
      </c>
      <c r="C42" s="54"/>
      <c r="D42" s="54"/>
      <c r="E42" s="54"/>
      <c r="F42" s="54"/>
      <c r="G42" s="54"/>
      <c r="H42" s="54"/>
      <c r="I42" s="54"/>
      <c r="J42" s="54"/>
      <c r="K42" s="54"/>
      <c r="L42" s="4">
        <f>SUM(C42:K42)</f>
        <v>0</v>
      </c>
      <c r="M42" s="157">
        <f>LOOKUP(A42,'lookup tables'!$A$2:$A$17,'lookup tables'!$C$2:$C$17)</f>
        <v>12</v>
      </c>
      <c r="N42" s="4">
        <f>+L42-M42</f>
        <v>-12</v>
      </c>
      <c r="O42" s="51">
        <f>SUM(L43:N43)</f>
        <v>0</v>
      </c>
      <c r="P42" s="5"/>
    </row>
    <row r="43" spans="1:16" ht="15.75">
      <c r="A43" s="9"/>
      <c r="B43" s="147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56"/>
      <c r="N43" s="156"/>
      <c r="O43" s="156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"/>
  <sheetViews>
    <sheetView zoomScalePageLayoutView="0" workbookViewId="0" topLeftCell="A25">
      <selection activeCell="M43" sqref="M43"/>
    </sheetView>
  </sheetViews>
  <sheetFormatPr defaultColWidth="9.00390625" defaultRowHeight="15.75"/>
  <cols>
    <col min="1" max="1" width="4.25390625" style="0" customWidth="1"/>
    <col min="2" max="2" width="13.00390625" style="0" customWidth="1"/>
    <col min="3" max="15" width="5.625" style="0" customWidth="1"/>
  </cols>
  <sheetData>
    <row r="1" spans="1:16" ht="20.25" customHeight="1">
      <c r="A1" s="30"/>
      <c r="B1" s="32" t="s">
        <v>11</v>
      </c>
      <c r="C1" s="32">
        <v>2</v>
      </c>
      <c r="D1" s="150" t="str">
        <f>LOOKUP(C1,'lookup tables'!H22:H24,'lookup tables'!I22:I24)</f>
        <v>Red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73"/>
    </row>
    <row r="2" spans="1:16" ht="24.75" customHeight="1">
      <c r="A2" s="30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73"/>
    </row>
    <row r="3" spans="1:16" ht="20.25" customHeight="1">
      <c r="A3" s="30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73"/>
    </row>
    <row r="4" spans="1:15" ht="20.25" customHeight="1">
      <c r="A4" s="5"/>
      <c r="B4" s="28" t="s">
        <v>0</v>
      </c>
      <c r="C4" s="35">
        <f>LOOKUP($C$1,'lookup tables'!$H$10:$H$12,'lookup tables'!J10:J12)</f>
        <v>5</v>
      </c>
      <c r="D4" s="35">
        <f>LOOKUP($C$1,'lookup tables'!$H$10:$H$12,'lookup tables'!K10:K12)</f>
        <v>3</v>
      </c>
      <c r="E4" s="35">
        <f>LOOKUP($C$1,'lookup tables'!$H$10:$H$12,'lookup tables'!L10:L12)</f>
        <v>1</v>
      </c>
      <c r="F4" s="35">
        <f>LOOKUP($C$1,'lookup tables'!$H$10:$H$12,'lookup tables'!M10:M12)</f>
        <v>9</v>
      </c>
      <c r="G4" s="35">
        <f>LOOKUP($C$1,'lookup tables'!$H$10:$H$12,'lookup tables'!N10:N12)</f>
        <v>6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7</v>
      </c>
      <c r="K4" s="35">
        <f>LOOKUP($C$1,'lookup tables'!$H$10:$H$12,'lookup tables'!R10:R12)</f>
        <v>4</v>
      </c>
      <c r="L4" s="29">
        <f t="shared" si="1"/>
        <v>45</v>
      </c>
      <c r="M4" s="36"/>
      <c r="N4" s="36"/>
      <c r="O4" s="36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>SUM(C5:K5)</f>
        <v>0</v>
      </c>
      <c r="M5" s="2">
        <f>LOOKUP(A5,'lookup tables'!$A$2:$A$17,'lookup tables'!$G$2:$G$17)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7</v>
      </c>
      <c r="B7" s="2" t="str">
        <f>LOOKUP(A7,'lookup tables'!$A$2:$A$17,'lookup tables'!$B$2:$B$17)</f>
        <v>Fred Schlensker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tables'!$G$2:$G$17)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163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tables'!$G$2:$G$17)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64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</row>
    <row r="12" spans="1:15" ht="24.75" customHeight="1">
      <c r="A12" s="5">
        <v>8</v>
      </c>
      <c r="B12" s="163" t="str">
        <f>LOOKUP(A12,'lookup tables'!$A$2:$A$17,'lookup tables'!$B$2:$B$17)</f>
        <v>Gunnar Isaacson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tables'!$G$2:$G$17)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165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163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tables'!$G$2:$G$17)</f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</row>
    <row r="17" spans="1:15" ht="24.75" customHeight="1">
      <c r="A17" s="5">
        <v>5</v>
      </c>
      <c r="B17" s="163" t="str">
        <f>LOOKUP(A17,'lookup tables'!$A$2:$A$17,'lookup tables'!$B$2:$B$17)</f>
        <v>Jim Ferro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tables'!$G$2:$G$17)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163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tables'!$G$2:$G$17)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64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6</v>
      </c>
      <c r="B22" s="163" t="str">
        <f>LOOKUP(A22,'lookup tables'!$A$2:$A$17,'lookup tables'!$B$2:$B$17)</f>
        <v>Mark Dentinger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tables'!$G$2:$G$17)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9</v>
      </c>
      <c r="B25" s="2" t="str">
        <f>LOOKUP(A25,'lookup tables'!$A$2:$A$17,'lookup tables'!$B$2:$B$17)</f>
        <v>Ed Roche</v>
      </c>
      <c r="C25" s="56"/>
      <c r="D25" s="56"/>
      <c r="E25" s="54"/>
      <c r="F25" s="54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tables'!$G$2:$G$17)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15</v>
      </c>
      <c r="B27" s="2" t="str">
        <f>LOOKUP(A27,'lookup tables'!$A$2:$A$17,'lookup tables'!$B$2:$B$17)</f>
        <v>Rick Huckemeyer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tables'!$G$2:$G$17)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10</v>
      </c>
      <c r="B30" s="2" t="str">
        <f>LOOKUP(A30,'lookup tables'!$A$2:$A$17,'lookup tables'!$B$2:$B$17)</f>
        <v>Doug Hampton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tables'!$G$2:$G$17)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16</v>
      </c>
      <c r="B32" s="2" t="str">
        <f>LOOKUP(A32,'lookup tables'!$A$2:$A$17,'lookup tables'!$B$2:$B$17)</f>
        <v>Brad VanAuken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tables'!$G$2:$G$17)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11</v>
      </c>
      <c r="B35" s="163" t="str">
        <f>LOOKUP(A35,'lookup tables'!$A$2:$A$17,'lookup tables'!$B$2:$B$17)</f>
        <v>John Irwin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tables'!$G$2:$G$17)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 t="s">
        <v>17</v>
      </c>
      <c r="B36" s="164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13</v>
      </c>
      <c r="B37" s="163" t="str">
        <f>LOOKUP(A37,'lookup tables'!$A$2:$A$17,'lookup tables'!$B$2:$B$17)</f>
        <v>Harvey Gibson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tables'!$G$2:$G$17)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165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 t="s">
        <v>7</v>
      </c>
      <c r="N38" s="8"/>
      <c r="O38" s="8"/>
    </row>
    <row r="39" spans="1:15" ht="15" customHeigh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12</v>
      </c>
      <c r="B40" s="2" t="str">
        <f>LOOKUP(A40,'lookup tables'!$A$2:$A$17,'lookup tables'!$B$2:$B$17)</f>
        <v>Bill Sano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tables'!$G$2:$G$17)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 t="s">
        <v>7</v>
      </c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14</v>
      </c>
      <c r="B42" s="2" t="str">
        <f>LOOKUP(A42,'lookup tables'!$A$2:$A$17,'lookup tables'!$B$2:$B$17)</f>
        <v>Tom Zayac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tables'!$G$2:$G$17)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  <row r="51" spans="3:11" ht="15.75">
      <c r="C51" t="s">
        <v>17</v>
      </c>
      <c r="D51" t="s">
        <v>7</v>
      </c>
      <c r="E51" t="s">
        <v>7</v>
      </c>
      <c r="F51" t="s">
        <v>7</v>
      </c>
      <c r="G51" t="s">
        <v>7</v>
      </c>
      <c r="H51" t="s">
        <v>17</v>
      </c>
      <c r="I51" t="s">
        <v>7</v>
      </c>
      <c r="J51" t="s">
        <v>17</v>
      </c>
      <c r="K51" t="s">
        <v>7</v>
      </c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19">
      <selection activeCell="O38" sqref="O38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tables'!$G$2:$G$17)</f>
        <v>0</v>
      </c>
      <c r="N5" s="1">
        <f>+L5-M5</f>
        <v>0</v>
      </c>
      <c r="O5" s="52">
        <f>SUM(L6:N6)</f>
        <v>0</v>
      </c>
      <c r="P5" s="5"/>
    </row>
    <row r="6" spans="1:16" ht="15.75">
      <c r="A6" s="88"/>
      <c r="B6" s="2"/>
      <c r="C6" s="83"/>
      <c r="D6" s="83"/>
      <c r="E6" s="83"/>
      <c r="F6" s="83"/>
      <c r="G6" s="83"/>
      <c r="H6" s="83"/>
      <c r="I6" s="83"/>
      <c r="J6" s="83"/>
      <c r="K6" s="55"/>
      <c r="L6" s="8">
        <f>SUM(C6:K6)</f>
        <v>0</v>
      </c>
      <c r="M6" s="8"/>
      <c r="N6" s="8"/>
      <c r="O6" s="8"/>
      <c r="P6" s="5"/>
    </row>
    <row r="7" spans="1:16" ht="15.75">
      <c r="A7" s="5">
        <v>7</v>
      </c>
      <c r="B7" s="2" t="str">
        <f>LOOKUP(A7,'lookup tables'!$A$2:$A$17,'lookup tables'!$B$2:$B$17)</f>
        <v>Fred Schlensker</v>
      </c>
      <c r="C7" s="149"/>
      <c r="D7" s="149"/>
      <c r="E7" s="149"/>
      <c r="F7" s="149"/>
      <c r="G7" s="149"/>
      <c r="H7" s="149"/>
      <c r="I7" s="149"/>
      <c r="J7" s="149"/>
      <c r="K7" s="54"/>
      <c r="L7" s="1">
        <f t="shared" si="1"/>
        <v>0</v>
      </c>
      <c r="M7" s="2">
        <f>LOOKUP(A7,'lookup tables'!$A$2:$A$17,'lookup tables'!$G$2:$G$17)</f>
        <v>0</v>
      </c>
      <c r="N7" s="1">
        <f>+L7-M7</f>
        <v>0</v>
      </c>
      <c r="O7" s="52">
        <f>SUM(L8:N8)</f>
        <v>0</v>
      </c>
      <c r="P7" s="5"/>
    </row>
    <row r="8" spans="1:16" ht="15.75">
      <c r="A8" s="5"/>
      <c r="B8" s="6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2</v>
      </c>
      <c r="B10" s="163" t="str">
        <f>LOOKUP(A10,'lookup tables'!$A$2:$A$17,'lookup tables'!$B$2:$B$17)</f>
        <v>Tony Grzymala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tables'!$G$2:$G$17)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64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  <c r="P11" s="11"/>
    </row>
    <row r="12" spans="1:15" ht="15.75">
      <c r="A12" s="5">
        <v>8</v>
      </c>
      <c r="B12" s="163" t="str">
        <f>LOOKUP(A12,'lookup tables'!$A$2:$A$17,'lookup tables'!$B$2:$B$17)</f>
        <v>Gunnar Isaacson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tables'!$G$2:$G$17)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165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 t="s">
        <v>7</v>
      </c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163" t="str">
        <f>LOOKUP(A15,'lookup tables'!$A$2:$A$17,'lookup tables'!$B$2:$B$17)</f>
        <v>Patrick Knapp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tables'!$G$2:$G$17)</f>
        <v>0</v>
      </c>
      <c r="N15" s="1">
        <f>+L15-M15</f>
        <v>0</v>
      </c>
      <c r="O15" s="52">
        <f>SUM(L16:N16)</f>
        <v>0</v>
      </c>
      <c r="P15" s="5"/>
    </row>
    <row r="16" spans="1:16" ht="15.75">
      <c r="A16" s="9"/>
      <c r="B16" s="164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9"/>
    </row>
    <row r="17" spans="1:16" ht="15.75">
      <c r="A17" s="5">
        <v>5</v>
      </c>
      <c r="B17" s="163" t="str">
        <f>LOOKUP(A17,'lookup tables'!$A$2:$A$17,'lookup tables'!$B$2:$B$17)</f>
        <v>Jim Ferro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">
        <f>LOOKUP(A17,'lookup tables'!$A$2:$A$17,'lookup tables'!$G$2:$G$17)</f>
        <v>0</v>
      </c>
      <c r="N17" s="1">
        <f>+L17-M17</f>
        <v>0</v>
      </c>
      <c r="O17" s="52">
        <f>SUM(L18:N18)</f>
        <v>0</v>
      </c>
      <c r="P17" s="5"/>
    </row>
    <row r="18" spans="1:16" ht="15.75">
      <c r="A18" s="9"/>
      <c r="B18" s="165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4</v>
      </c>
      <c r="B20" s="163" t="str">
        <f>LOOKUP(A20,'lookup tables'!$A$2:$A$17,'lookup tables'!$B$2:$B$17)</f>
        <v>Harold Connely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tables'!$G$2:$G$17)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64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11"/>
    </row>
    <row r="22" spans="1:15" ht="15.75">
      <c r="A22" s="5">
        <v>6</v>
      </c>
      <c r="B22" s="163" t="str">
        <f>LOOKUP(A22,'lookup tables'!$A$2:$A$17,'lookup tables'!$B$2:$B$17)</f>
        <v>Mark Dentinger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tables'!$G$2:$G$17)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165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9</v>
      </c>
      <c r="B25" s="2" t="str">
        <f>LOOKUP(A25,'lookup tables'!$A$2:$A$17,'lookup tables'!$B$2:$B$17)</f>
        <v>Ed Roche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tables'!$G$2:$G$17)</f>
        <v>0</v>
      </c>
      <c r="N25" s="1">
        <f>+L25-M25</f>
        <v>0</v>
      </c>
      <c r="O25" s="52">
        <f>SUM(L26:N26)</f>
        <v>0</v>
      </c>
      <c r="P25" s="5"/>
    </row>
    <row r="26" spans="1:16" ht="15.75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  <c r="P26" s="9"/>
    </row>
    <row r="27" spans="1:16" ht="15.75">
      <c r="A27" s="5">
        <v>15</v>
      </c>
      <c r="B27" s="2" t="str">
        <f>LOOKUP(A27,'lookup tables'!$A$2:$A$17,'lookup tables'!$B$2:$B$17)</f>
        <v>Rick Huckemeyer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tables'!$G$2:$G$17)</f>
        <v>0</v>
      </c>
      <c r="N27" s="1">
        <f>+L27-M27</f>
        <v>0</v>
      </c>
      <c r="O27" s="52">
        <f>SUM(L28:N28)</f>
        <v>0</v>
      </c>
      <c r="P27" s="5"/>
    </row>
    <row r="28" spans="1:16" ht="15.75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10</v>
      </c>
      <c r="B30" s="2" t="str">
        <f>LOOKUP(A30,'lookup tables'!$A$2:$A$17,'lookup tables'!$B$2:$B$17)</f>
        <v>Doug Hampton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tables'!$G$2:$G$17)</f>
        <v>0</v>
      </c>
      <c r="N30" s="1">
        <f>+L30-M30</f>
        <v>0</v>
      </c>
      <c r="O30" s="51">
        <f>SUM(L31:N31)</f>
        <v>0</v>
      </c>
      <c r="P30" s="5"/>
    </row>
    <row r="31" spans="1:16" ht="15.75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 t="s">
        <v>7</v>
      </c>
      <c r="O31" s="8" t="s">
        <v>7</v>
      </c>
      <c r="P31" s="9"/>
    </row>
    <row r="32" spans="1:16" ht="15.75">
      <c r="A32" s="5">
        <v>16</v>
      </c>
      <c r="B32" s="2" t="str">
        <f>LOOKUP(A32,'lookup tables'!$A$2:$A$17,'lookup tables'!$B$2:$B$17)</f>
        <v>Brad VanAuken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tables'!$G$2:$G$17)</f>
        <v>0</v>
      </c>
      <c r="N32" s="1">
        <f>+L32-M32</f>
        <v>0</v>
      </c>
      <c r="O32" s="51">
        <f>SUM(L33:N33)</f>
        <v>0</v>
      </c>
      <c r="P32" s="5"/>
    </row>
    <row r="33" spans="1:16" ht="15.75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 t="s">
        <v>7</v>
      </c>
      <c r="O33" s="8" t="s">
        <v>7</v>
      </c>
      <c r="P33" s="9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15.75">
      <c r="A35" s="5">
        <v>11</v>
      </c>
      <c r="B35" s="163" t="str">
        <f>LOOKUP(A35,'lookup tables'!$A$2:$A$17,'lookup tables'!$B$2:$B$17)</f>
        <v>John Irwin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tables'!$G$2:$G$17)</f>
        <v>0</v>
      </c>
      <c r="N35" s="1">
        <f>+L35-M35</f>
        <v>0</v>
      </c>
      <c r="O35" s="52">
        <f>SUM(L36:N36)</f>
        <v>0</v>
      </c>
      <c r="P35" s="5"/>
    </row>
    <row r="36" spans="1:16" ht="15.75">
      <c r="A36" s="9" t="s">
        <v>17</v>
      </c>
      <c r="B36" s="164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9"/>
    </row>
    <row r="37" spans="1:16" ht="15.75">
      <c r="A37" s="5">
        <v>13</v>
      </c>
      <c r="B37" s="163" t="str">
        <f>LOOKUP(A37,'lookup tables'!$A$2:$A$17,'lookup tables'!$B$2:$B$17)</f>
        <v>Harvey Gibson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tables'!$G$2:$G$17)</f>
        <v>0</v>
      </c>
      <c r="N37" s="1">
        <f>+L37-M37</f>
        <v>0</v>
      </c>
      <c r="O37" s="52">
        <f>SUM(L38:N38)</f>
        <v>0</v>
      </c>
      <c r="P37" s="5"/>
    </row>
    <row r="38" spans="1:16" ht="15.75">
      <c r="A38" s="9"/>
      <c r="B38" s="165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12</v>
      </c>
      <c r="B40" s="2" t="str">
        <f>LOOKUP(A40,'lookup tables'!$A$2:$A$17,'lookup tables'!$B$2:$B$17)</f>
        <v>Bill Sano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tables'!$G$2:$G$17)</f>
        <v>0</v>
      </c>
      <c r="N40" s="1">
        <f>+L40-M40</f>
        <v>0</v>
      </c>
      <c r="O40" s="51">
        <f>SUM(L41:N41)</f>
        <v>0</v>
      </c>
      <c r="P40" s="5"/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 t="s">
        <v>7</v>
      </c>
      <c r="O41" s="8" t="s">
        <v>7</v>
      </c>
      <c r="P41" s="9"/>
    </row>
    <row r="42" spans="1:16" ht="15.75">
      <c r="A42" s="5">
        <v>14</v>
      </c>
      <c r="B42" s="2" t="str">
        <f>LOOKUP(A42,'lookup tables'!$A$2:$A$17,'lookup tables'!$B$2:$B$17)</f>
        <v>Tom Zayac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">
        <f>LOOKUP(A42,'lookup tables'!$A$2:$A$17,'lookup tables'!$G$2:$G$17)</f>
        <v>0</v>
      </c>
      <c r="N42" s="1">
        <f>+L42-M42</f>
        <v>0</v>
      </c>
      <c r="O42" s="51">
        <f>SUM(L43:N43)</f>
        <v>0</v>
      </c>
      <c r="P42" s="5"/>
    </row>
    <row r="43" spans="1:16" ht="15.75">
      <c r="A43" s="9"/>
      <c r="B43" s="10"/>
      <c r="C43" s="83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 t="s">
        <v>7</v>
      </c>
      <c r="O43" s="8" t="s">
        <v>7</v>
      </c>
      <c r="P4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Q44"/>
  <sheetViews>
    <sheetView zoomScalePageLayoutView="0" workbookViewId="0" topLeftCell="A1">
      <selection activeCell="A30" sqref="A30"/>
    </sheetView>
  </sheetViews>
  <sheetFormatPr defaultColWidth="9.00390625" defaultRowHeight="15.75"/>
  <cols>
    <col min="1" max="1" width="4.25390625" style="0" customWidth="1"/>
    <col min="3" max="15" width="5.625" style="0" customWidth="1"/>
  </cols>
  <sheetData>
    <row r="1" spans="1:15" ht="20.25" customHeight="1">
      <c r="A1" s="5"/>
      <c r="B1" s="38" t="s">
        <v>11</v>
      </c>
      <c r="C1" s="38">
        <v>1</v>
      </c>
      <c r="D1" s="38" t="str">
        <f>LOOKUP(C1,'lookup tables'!H22:H24,'lookup tables'!I22:I24)</f>
        <v>White </v>
      </c>
      <c r="E1" s="38"/>
      <c r="F1" s="38"/>
      <c r="G1" s="38"/>
      <c r="H1" s="38"/>
      <c r="I1" s="38"/>
      <c r="J1" s="38"/>
      <c r="K1" s="38"/>
      <c r="L1" s="38"/>
      <c r="M1" s="98"/>
      <c r="N1" s="38"/>
      <c r="O1" s="38"/>
    </row>
    <row r="2" spans="1:15" ht="24.75" customHeight="1">
      <c r="A2" s="5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</row>
    <row r="3" spans="1:15" ht="20.25" customHeight="1">
      <c r="A3" s="5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</row>
    <row r="4" spans="1:16" ht="20.25" customHeight="1">
      <c r="A4" s="63"/>
      <c r="B4" s="71" t="s">
        <v>0</v>
      </c>
      <c r="C4" s="75">
        <f>LOOKUP($C$1,'lookup tables'!$H$10:$H$12,'lookup tables'!J10:J12)</f>
        <v>6</v>
      </c>
      <c r="D4" s="75">
        <f>LOOKUP($C$1,'lookup tables'!$H$10:$H$12,'lookup tables'!K10:K12)</f>
        <v>7</v>
      </c>
      <c r="E4" s="75">
        <f>LOOKUP($C$1,'lookup tables'!$H$10:$H$12,'lookup tables'!L10:L12)</f>
        <v>1</v>
      </c>
      <c r="F4" s="75">
        <f>LOOKUP($C$1,'lookup tables'!$H$10:$H$12,'lookup tables'!M10:M12)</f>
        <v>5</v>
      </c>
      <c r="G4" s="75">
        <f>LOOKUP($C$1,'lookup tables'!$H$10:$H$12,'lookup tables'!N10:N12)</f>
        <v>3</v>
      </c>
      <c r="H4" s="75">
        <f>LOOKUP($C$1,'lookup tables'!$H$10:$H$12,'lookup tables'!O10:O12)</f>
        <v>8</v>
      </c>
      <c r="I4" s="75">
        <f>LOOKUP($C$1,'lookup tables'!$H$10:$H$12,'lookup tables'!P10:P12)</f>
        <v>2</v>
      </c>
      <c r="J4" s="75">
        <f>LOOKUP($C$1,'lookup tables'!$H$10:$H$12,'lookup tables'!Q10:Q12)</f>
        <v>9</v>
      </c>
      <c r="K4" s="75">
        <f>LOOKUP($C$1,'lookup tables'!$H$10:$H$12,'lookup tables'!R10:R12)</f>
        <v>4</v>
      </c>
      <c r="L4" s="76">
        <f t="shared" si="1"/>
        <v>45</v>
      </c>
      <c r="M4" s="77"/>
      <c r="N4" s="77"/>
      <c r="O4" s="77"/>
      <c r="P4" s="5"/>
    </row>
    <row r="5" spans="1:16" ht="24.75" customHeight="1">
      <c r="A5" s="5">
        <v>1</v>
      </c>
      <c r="B5" s="2" t="str">
        <f>LOOKUP(A5,'lookup tables'!$A$2:$A$17,'lookup tables'!$B$2:$B$17)</f>
        <v>Ed Knapp</v>
      </c>
      <c r="C5" s="130"/>
      <c r="D5" s="131"/>
      <c r="E5" s="131"/>
      <c r="F5" s="172"/>
      <c r="G5" s="131"/>
      <c r="H5" s="131"/>
      <c r="I5" s="131"/>
      <c r="J5" s="131"/>
      <c r="K5" s="131"/>
      <c r="L5" s="1">
        <f>SUM(C5:K5)</f>
        <v>0</v>
      </c>
      <c r="M5" s="20">
        <v>12</v>
      </c>
      <c r="N5" s="1">
        <f>+L5-M5</f>
        <v>-12</v>
      </c>
      <c r="O5" s="52">
        <f>SUM(L6:N6)</f>
        <v>0</v>
      </c>
      <c r="P5" s="5"/>
    </row>
    <row r="6" spans="1:16" ht="9.75" customHeight="1">
      <c r="A6" s="5"/>
      <c r="B6" s="13"/>
      <c r="C6" s="87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 t="s">
        <v>7</v>
      </c>
      <c r="P6" s="5"/>
    </row>
    <row r="7" spans="1:16" ht="24.75" customHeight="1">
      <c r="A7" s="5">
        <v>1</v>
      </c>
      <c r="B7" s="2" t="str">
        <f>LOOKUP(A7,'lookup tables'!$A$2:$A$17,'lookup tables'!$B$2:$B$17)</f>
        <v>Ed Knapp</v>
      </c>
      <c r="C7" s="86"/>
      <c r="D7" s="56"/>
      <c r="E7" s="56"/>
      <c r="F7" s="56"/>
      <c r="G7" s="56"/>
      <c r="H7" s="56"/>
      <c r="I7" s="56"/>
      <c r="J7" s="56"/>
      <c r="K7" s="56"/>
      <c r="L7" s="1">
        <f>SUM(C7:K7)</f>
        <v>0</v>
      </c>
      <c r="M7" s="20">
        <v>16</v>
      </c>
      <c r="N7" s="1">
        <f>+L7-M7</f>
        <v>-16</v>
      </c>
      <c r="O7" s="52">
        <f>SUM(L8:N8)</f>
        <v>0</v>
      </c>
      <c r="P7" s="5"/>
    </row>
    <row r="8" spans="1:16" ht="9.75" customHeight="1">
      <c r="A8" s="5"/>
      <c r="B8" s="37"/>
      <c r="C8" s="87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 t="s">
        <v>7</v>
      </c>
      <c r="N8" s="8" t="s">
        <v>7</v>
      </c>
      <c r="O8" s="8" t="s">
        <v>7</v>
      </c>
      <c r="P8" s="5"/>
    </row>
    <row r="9" spans="1:15" ht="15" customHeight="1">
      <c r="A9" s="5"/>
      <c r="B9" s="99"/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</row>
    <row r="10" spans="1:16" ht="24.75" customHeight="1">
      <c r="A10" s="5">
        <v>1</v>
      </c>
      <c r="B10" s="2" t="str">
        <f>LOOKUP(A10,'lookup tables'!$A$2:$A$17,'lookup tables'!$B$2:$B$17)</f>
        <v>Ed Knapp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0">
        <v>12</v>
      </c>
      <c r="N10" s="1">
        <f>+L10-M10</f>
        <v>-12</v>
      </c>
      <c r="O10" s="51">
        <f>SUM(L11:N11)</f>
        <v>0</v>
      </c>
      <c r="P10" s="5"/>
    </row>
    <row r="11" spans="1:16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9"/>
    </row>
    <row r="12" spans="1:16" ht="24.75" customHeight="1">
      <c r="A12" s="5">
        <v>1</v>
      </c>
      <c r="B12" s="2" t="str">
        <f>LOOKUP(A12,'lookup tables'!$A$2:$A$17,'lookup tables'!$B$2:$B$17)</f>
        <v>Ed Knapp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v>5</v>
      </c>
      <c r="N12" s="1">
        <f>+L12-M12</f>
        <v>-5</v>
      </c>
      <c r="O12" s="51">
        <f>SUM(L13:N13)</f>
        <v>0</v>
      </c>
      <c r="P12" s="5"/>
    </row>
    <row r="13" spans="1:16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 t="s">
        <v>7</v>
      </c>
      <c r="P13" s="9"/>
    </row>
    <row r="14" spans="1:15" ht="15" customHeight="1">
      <c r="A14" s="5"/>
      <c r="B14" s="99"/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  <c r="N14" s="94"/>
      <c r="O14" s="94"/>
    </row>
    <row r="15" spans="1:15" ht="24.75" customHeight="1">
      <c r="A15" s="5">
        <v>1</v>
      </c>
      <c r="B15" s="2" t="str">
        <f>LOOKUP(A15,'lookup tables'!$A$2:$A$17,'lookup tables'!$B$2:$B$17)</f>
        <v>Ed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0">
        <v>16</v>
      </c>
      <c r="N15" s="1">
        <f>+L15-M15</f>
        <v>-16</v>
      </c>
      <c r="O15" s="52">
        <f>SUM(L16:N16)</f>
        <v>0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 t="s">
        <v>7</v>
      </c>
    </row>
    <row r="17" spans="1:15" ht="24.75" customHeight="1">
      <c r="A17" s="5">
        <v>1</v>
      </c>
      <c r="B17" s="2" t="str">
        <f>LOOKUP(A17,'lookup tables'!$A$2:$A$17,'lookup tables'!$B$2:$B$17)</f>
        <v>Ed Knapp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0">
        <v>11</v>
      </c>
      <c r="N17" s="1">
        <f>+L17-M17</f>
        <v>-11</v>
      </c>
      <c r="O17" s="52">
        <f>SUM(L18:N18)</f>
        <v>0</v>
      </c>
    </row>
    <row r="18" spans="1:15" s="11" customFormat="1" ht="9.75" customHeight="1">
      <c r="A18" s="9"/>
      <c r="B18" s="9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 t="s">
        <v>7</v>
      </c>
    </row>
    <row r="19" spans="1:17" ht="15" customHeight="1">
      <c r="A19" s="5"/>
      <c r="B19" s="100"/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  <c r="N19" s="94"/>
      <c r="O19" s="94"/>
      <c r="P19" s="88"/>
      <c r="Q19" s="5"/>
    </row>
    <row r="20" spans="1:17" ht="24.75" customHeight="1">
      <c r="A20" s="5">
        <v>1</v>
      </c>
      <c r="B20" s="2" t="str">
        <f>LOOKUP(A20,'lookup tables'!$A$2:$A$17,'lookup tables'!$B$2:$B$17)</f>
        <v>Ed Knapp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v>12</v>
      </c>
      <c r="N20" s="1">
        <f>+L20-M20</f>
        <v>-12</v>
      </c>
      <c r="O20" s="51">
        <f>SUM(L21:N21)</f>
        <v>0</v>
      </c>
      <c r="P20" s="88"/>
      <c r="Q20" s="5"/>
    </row>
    <row r="21" spans="1:17" s="11" customFormat="1" ht="9.75" customHeight="1">
      <c r="A21" s="9"/>
      <c r="B21" s="9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 t="s">
        <v>7</v>
      </c>
      <c r="P21" s="9"/>
      <c r="Q21" s="9"/>
    </row>
    <row r="22" spans="1:17" ht="24.75" customHeight="1">
      <c r="A22" s="5">
        <v>1</v>
      </c>
      <c r="B22" s="2" t="str">
        <f>LOOKUP(A22,'lookup tables'!$A$2:$A$17,'lookup tables'!$B$2:$B$17)</f>
        <v>Ed Knapp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0">
        <v>13</v>
      </c>
      <c r="N22" s="1">
        <f>+L22-M22</f>
        <v>-13</v>
      </c>
      <c r="O22" s="51">
        <f>SUM(L23:N23)</f>
        <v>0</v>
      </c>
      <c r="P22" s="88"/>
      <c r="Q22" s="5"/>
    </row>
    <row r="23" spans="1:17" s="11" customFormat="1" ht="9.75" customHeight="1">
      <c r="A23" s="9"/>
      <c r="B23" s="9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 t="s">
        <v>7</v>
      </c>
      <c r="P23" s="9"/>
      <c r="Q23" s="9"/>
    </row>
    <row r="24" spans="1:17" ht="15" customHeight="1">
      <c r="A24" s="5"/>
      <c r="B24" s="99" t="s">
        <v>7</v>
      </c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  <c r="N24" s="94"/>
      <c r="O24" s="94"/>
      <c r="P24" s="5"/>
      <c r="Q24" s="5"/>
    </row>
    <row r="25" spans="1:17" ht="24.75" customHeight="1">
      <c r="A25" s="5">
        <v>1</v>
      </c>
      <c r="B25" s="2" t="str">
        <f>LOOKUP(A25,'lookup tables'!$A$2:$A$17,'lookup tables'!$B$2:$B$17)</f>
        <v>Ed Knapp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0">
        <v>13</v>
      </c>
      <c r="N25" s="1">
        <f>+L25-M25</f>
        <v>-13</v>
      </c>
      <c r="O25" s="52">
        <f>SUM(L26:N26)</f>
        <v>0</v>
      </c>
      <c r="P25" s="5"/>
      <c r="Q25" s="5"/>
    </row>
    <row r="26" spans="1:17" s="11" customFormat="1" ht="9.75" customHeight="1">
      <c r="A26" s="9"/>
      <c r="B26" s="9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 t="s">
        <v>7</v>
      </c>
      <c r="P26" s="9"/>
      <c r="Q26" s="9"/>
    </row>
    <row r="27" spans="1:17" ht="24.75" customHeight="1">
      <c r="A27" s="5">
        <v>1</v>
      </c>
      <c r="B27" s="2" t="str">
        <f>LOOKUP(A27,'lookup tables'!$A$2:$A$17,'lookup tables'!$B$2:$B$17)</f>
        <v>Ed Knapp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0">
        <v>10</v>
      </c>
      <c r="N27" s="1">
        <f>+L27-M27</f>
        <v>-10</v>
      </c>
      <c r="O27" s="52">
        <f>SUM(L28:N28)</f>
        <v>0</v>
      </c>
      <c r="P27" s="5"/>
      <c r="Q27" s="5"/>
    </row>
    <row r="28" spans="1:17" s="11" customFormat="1" ht="9.75" customHeight="1">
      <c r="A28" s="9"/>
      <c r="B28" s="9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 t="s">
        <v>7</v>
      </c>
      <c r="N28" s="8"/>
      <c r="O28" s="8" t="s">
        <v>7</v>
      </c>
      <c r="P28" s="9"/>
      <c r="Q28" s="9"/>
    </row>
    <row r="29" spans="1:17" ht="15" customHeight="1">
      <c r="A29" s="5"/>
      <c r="B29" s="99"/>
      <c r="C29" s="95"/>
      <c r="D29" s="95"/>
      <c r="E29" s="95"/>
      <c r="F29" s="95"/>
      <c r="G29" s="95"/>
      <c r="H29" s="95"/>
      <c r="I29" s="95"/>
      <c r="J29" s="95"/>
      <c r="K29" s="95"/>
      <c r="L29" s="94"/>
      <c r="M29" s="94"/>
      <c r="N29" s="94"/>
      <c r="O29" s="94"/>
      <c r="P29" s="5"/>
      <c r="Q29" s="5"/>
    </row>
    <row r="30" spans="1:17" ht="24.75" customHeight="1">
      <c r="A30" s="5">
        <v>1</v>
      </c>
      <c r="B30" s="2" t="str">
        <f>LOOKUP(A30,'lookup tables'!$A$2:$A$17,'lookup tables'!$B$2:$B$17)</f>
        <v>Ed Knapp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/>
      <c r="N30" s="1">
        <f>+L30-M30</f>
        <v>0</v>
      </c>
      <c r="O30" s="51">
        <f>SUM(L31:N31)</f>
        <v>0</v>
      </c>
      <c r="P30" s="5"/>
      <c r="Q30" s="5"/>
    </row>
    <row r="31" spans="1:17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 t="s">
        <v>7</v>
      </c>
      <c r="P31" s="9"/>
      <c r="Q31" s="9"/>
    </row>
    <row r="32" spans="1:17" ht="24.75" customHeight="1">
      <c r="A32" s="5">
        <v>1</v>
      </c>
      <c r="B32" s="2" t="str">
        <f>LOOKUP(A32,'lookup tables'!$A$2:$A$17,'lookup tables'!$B$2:$B$17)</f>
        <v>Ed Knapp</v>
      </c>
      <c r="C32" s="56"/>
      <c r="D32" s="56"/>
      <c r="E32" s="56"/>
      <c r="F32" s="56"/>
      <c r="G32" s="56"/>
      <c r="H32" s="56"/>
      <c r="I32" s="56"/>
      <c r="J32" s="56"/>
      <c r="K32" s="54"/>
      <c r="L32" s="1">
        <f>SUM(C32:K32)</f>
        <v>0</v>
      </c>
      <c r="M32" s="20"/>
      <c r="N32" s="1">
        <f>+L32-M32</f>
        <v>0</v>
      </c>
      <c r="O32" s="51">
        <f>SUM(L33:N33)</f>
        <v>0</v>
      </c>
      <c r="P32" s="5"/>
      <c r="Q32" s="5"/>
    </row>
    <row r="33" spans="1:17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 t="s">
        <v>7</v>
      </c>
      <c r="P33" s="9"/>
      <c r="Q33" s="9"/>
    </row>
    <row r="34" spans="1:17" ht="15" customHeight="1">
      <c r="A34" s="5"/>
      <c r="B34" s="99"/>
      <c r="C34" s="95"/>
      <c r="D34" s="95"/>
      <c r="E34" s="95"/>
      <c r="F34" s="95"/>
      <c r="G34" s="95"/>
      <c r="H34" s="95"/>
      <c r="I34" s="95"/>
      <c r="J34" s="95"/>
      <c r="K34" s="95"/>
      <c r="L34" s="94"/>
      <c r="M34" s="94"/>
      <c r="N34" s="94"/>
      <c r="O34" s="94"/>
      <c r="P34" s="5"/>
      <c r="Q34" s="5"/>
    </row>
    <row r="35" spans="1:15" ht="24.75" customHeight="1">
      <c r="A35" s="5">
        <v>1</v>
      </c>
      <c r="B35" s="2" t="str">
        <f>LOOKUP(A35,'lookup tables'!$A$2:$A$17,'lookup tables'!$B$2:$B$17)</f>
        <v>Ed Knapp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0"/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 t="s">
        <v>7</v>
      </c>
    </row>
    <row r="37" spans="1:15" ht="24.75" customHeight="1">
      <c r="A37" s="5">
        <v>1</v>
      </c>
      <c r="B37" s="2" t="str">
        <f>LOOKUP(A37,'lookup tables'!$A$2:$A$17,'lookup tables'!$B$2:$B$17)</f>
        <v>Ed Knapp</v>
      </c>
      <c r="C37" s="130"/>
      <c r="D37" s="131"/>
      <c r="E37" s="131"/>
      <c r="F37" s="131"/>
      <c r="G37" s="131"/>
      <c r="H37" s="131"/>
      <c r="I37" s="131"/>
      <c r="J37" s="131"/>
      <c r="K37" s="131"/>
      <c r="L37" s="1">
        <f>SUM(C37:K37)</f>
        <v>0</v>
      </c>
      <c r="M37" s="20"/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 t="s">
        <v>7</v>
      </c>
    </row>
    <row r="39" spans="1:15" ht="15" customHeight="1">
      <c r="A39" s="5"/>
      <c r="B39" s="99" t="s">
        <v>7</v>
      </c>
      <c r="C39" s="95"/>
      <c r="D39" s="95"/>
      <c r="E39" s="95"/>
      <c r="F39" s="95"/>
      <c r="G39" s="95"/>
      <c r="H39" s="95"/>
      <c r="I39" s="95"/>
      <c r="J39" s="95"/>
      <c r="K39" s="95"/>
      <c r="L39" s="94"/>
      <c r="M39" s="94"/>
      <c r="N39" s="94"/>
      <c r="O39" s="94"/>
    </row>
    <row r="40" spans="1:16" ht="24.75" customHeight="1">
      <c r="A40" s="5">
        <v>1</v>
      </c>
      <c r="B40" s="2" t="str">
        <f>LOOKUP(A40,'lookup tables'!$A$2:$A$17,'lookup tables'!$B$2:$B$17)</f>
        <v>Ed Knapp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/>
      <c r="N40" s="1">
        <f>+L40-M40</f>
        <v>0</v>
      </c>
      <c r="O40" s="51">
        <f>SUM(L41:N41)</f>
        <v>0</v>
      </c>
      <c r="P40" s="5"/>
    </row>
    <row r="41" spans="1:16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 t="s">
        <v>7</v>
      </c>
      <c r="O41" s="8" t="s">
        <v>7</v>
      </c>
      <c r="P41" s="9"/>
    </row>
    <row r="42" spans="1:16" ht="24.75" customHeight="1">
      <c r="A42" s="5">
        <v>1</v>
      </c>
      <c r="B42" s="2" t="str">
        <f>LOOKUP(A42,'lookup tables'!$A$2:$A$17,'lookup tables'!$B$2:$B$17)</f>
        <v>Ed Knapp</v>
      </c>
      <c r="C42" s="56"/>
      <c r="D42" s="56"/>
      <c r="E42" s="56"/>
      <c r="F42" s="56"/>
      <c r="G42" s="56"/>
      <c r="H42" s="56"/>
      <c r="I42" s="56"/>
      <c r="J42" s="56"/>
      <c r="K42" s="54"/>
      <c r="L42" s="1">
        <f>SUM(C42:K42)</f>
        <v>0</v>
      </c>
      <c r="M42" s="20"/>
      <c r="N42" s="1">
        <f>+L42-M42</f>
        <v>0</v>
      </c>
      <c r="O42" s="51">
        <f>SUM(L43:N43)</f>
        <v>0</v>
      </c>
      <c r="P42" s="5"/>
    </row>
    <row r="43" spans="1:16" s="11" customFormat="1" ht="9.75" customHeight="1">
      <c r="A43" s="9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8">
        <f>SUM(C43:K43)</f>
        <v>0</v>
      </c>
      <c r="M43" s="8"/>
      <c r="N43" s="8"/>
      <c r="O43" s="8" t="s">
        <v>7</v>
      </c>
      <c r="P43" s="9"/>
    </row>
    <row r="44" spans="2:16" ht="15.75">
      <c r="B44" s="49" t="s">
        <v>7</v>
      </c>
      <c r="P44" s="5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2"/>
  </sheetPr>
  <dimension ref="A1:P44"/>
  <sheetViews>
    <sheetView zoomScalePageLayoutView="0" workbookViewId="0" topLeftCell="A22">
      <selection activeCell="A50" sqref="A50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15.75">
      <c r="A1" s="116"/>
      <c r="B1" s="38" t="s">
        <v>11</v>
      </c>
      <c r="C1" s="38">
        <v>4</v>
      </c>
      <c r="D1" s="38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3"/>
    </row>
    <row r="2" spans="1:16" ht="15.75">
      <c r="A2" s="116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15.75">
      <c r="A3" s="116"/>
      <c r="B3" s="42" t="s">
        <v>10</v>
      </c>
      <c r="C3" s="43">
        <f>LOOKUP($C$1,'lookup tables'!$H$22:$H$27,'lookup tables'!J22:J247)</f>
        <v>4</v>
      </c>
      <c r="D3" s="43">
        <f>LOOKUP($C$1,'lookup tables'!$H$22:$H$27,'lookup tables'!K22:K247)</f>
        <v>4</v>
      </c>
      <c r="E3" s="43">
        <f>LOOKUP($C$1,'lookup tables'!$H$22:$H$27,'lookup tables'!L22:L247)</f>
        <v>4</v>
      </c>
      <c r="F3" s="43">
        <f>LOOKUP($C$1,'lookup tables'!$H$22:$H$27,'lookup tables'!M22:M247)</f>
        <v>5</v>
      </c>
      <c r="G3" s="43">
        <f>LOOKUP($C$1,'lookup tables'!$H$22:$H$27,'lookup tables'!N22:N247)</f>
        <v>4</v>
      </c>
      <c r="H3" s="43">
        <f>LOOKUP($C$1,'lookup tables'!$H$22:$H$27,'lookup tables'!O22:O247)</f>
        <v>3</v>
      </c>
      <c r="I3" s="43">
        <f>LOOKUP($C$1,'lookup tables'!$H$22:$H$27,'lookup tables'!P22:P247)</f>
        <v>4</v>
      </c>
      <c r="J3" s="43">
        <f>LOOKUP($C$1,'lookup tables'!$H$22:$H$27,'lookup tables'!Q22:Q247)</f>
        <v>3</v>
      </c>
      <c r="K3" s="43">
        <f>LOOKUP($C$1,'lookup tables'!$H$22:$H$27,'lookup tables'!R22:R247)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6" ht="15.75">
      <c r="A4" s="116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35">
        <f t="shared" si="1"/>
        <v>45</v>
      </c>
      <c r="M4" s="36"/>
      <c r="N4" s="36"/>
      <c r="O4" s="36"/>
      <c r="P4" s="73"/>
    </row>
    <row r="5" spans="1:15" ht="15.75">
      <c r="A5" s="5">
        <v>5</v>
      </c>
      <c r="B5" s="144" t="s">
        <v>41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tables'!$C$2:$C$17)</f>
        <v>10</v>
      </c>
      <c r="N5" s="1">
        <f>+L5-M5</f>
        <v>-10</v>
      </c>
      <c r="O5" s="52">
        <f>SUM(L6:N6)</f>
        <v>0</v>
      </c>
    </row>
    <row r="6" spans="1:15" ht="15.75">
      <c r="A6" s="5"/>
      <c r="B6" s="144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 t="s">
        <v>7</v>
      </c>
    </row>
    <row r="7" spans="1:15" ht="15.75">
      <c r="A7" s="5">
        <v>5</v>
      </c>
      <c r="B7" s="144" t="s">
        <v>42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tables'!$C$2:$C$17)</f>
        <v>10</v>
      </c>
      <c r="N7" s="1">
        <f>+L7-M7</f>
        <v>-10</v>
      </c>
      <c r="O7" s="52">
        <f>SUM(L8:N8)</f>
        <v>0</v>
      </c>
    </row>
    <row r="8" spans="1:15" ht="15.75">
      <c r="A8" s="5"/>
      <c r="B8" s="155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 t="s">
        <v>7</v>
      </c>
      <c r="O8" s="8" t="s">
        <v>7</v>
      </c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5</v>
      </c>
      <c r="B10" s="144" t="str">
        <f>LOOKUP(A10,'lookup tables'!$A$2:$A$17,'lookup tables'!$B$2:$B$17)</f>
        <v>Jim Ferro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tables'!$C$2:$C$17)</f>
        <v>10</v>
      </c>
      <c r="N10" s="1">
        <f>+L10-M10</f>
        <v>-10</v>
      </c>
      <c r="O10" s="51">
        <f>SUM(L11:N11)</f>
        <v>0</v>
      </c>
      <c r="P10" s="5"/>
    </row>
    <row r="11" spans="1:16" ht="15.75">
      <c r="A11" s="9"/>
      <c r="B11" s="145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 t="s">
        <v>7</v>
      </c>
      <c r="O11" s="8" t="s">
        <v>7</v>
      </c>
      <c r="P11" s="9"/>
    </row>
    <row r="12" spans="1:16" ht="15.75">
      <c r="A12" s="5">
        <v>5</v>
      </c>
      <c r="B12" s="144" t="str">
        <f>LOOKUP(A12,'lookup tables'!$A$2:$A$17,'lookup tables'!$B$2:$B$17)</f>
        <v>Jim Ferro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f>LOOKUP(A12,'lookup tables'!$A$2:$A$17,'lookup tables'!$C$2:$C$17)</f>
        <v>10</v>
      </c>
      <c r="N12" s="1">
        <f>+L12-M12</f>
        <v>-10</v>
      </c>
      <c r="O12" s="51">
        <f>SUM(L13:N13)</f>
        <v>0</v>
      </c>
      <c r="P12" s="5"/>
    </row>
    <row r="13" spans="1:16" ht="15.75">
      <c r="A13" s="9"/>
      <c r="B13" s="146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 t="s">
        <v>7</v>
      </c>
      <c r="P13" s="9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5</v>
      </c>
      <c r="B15" s="144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v>9</v>
      </c>
      <c r="N15" s="1">
        <f>+L15-M15</f>
        <v>-9</v>
      </c>
      <c r="O15" s="126">
        <f>SUM(L16:N16)</f>
        <v>0</v>
      </c>
      <c r="P15" s="5"/>
    </row>
    <row r="16" spans="1:16" ht="15.75">
      <c r="A16" s="9"/>
      <c r="B16" s="145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127" t="s">
        <v>7</v>
      </c>
      <c r="P16" s="9"/>
    </row>
    <row r="17" spans="1:16" ht="15.75">
      <c r="A17" s="5">
        <v>5</v>
      </c>
      <c r="B17" s="144" t="str">
        <f>LOOKUP(A17,'lookup tables'!$A$2:$A$17,'lookup tables'!$B$2:$B$17)</f>
        <v>Jim Ferro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tables'!$C$2:$C$17)</f>
        <v>10</v>
      </c>
      <c r="N17" s="1">
        <f>+L17-M17</f>
        <v>-10</v>
      </c>
      <c r="O17" s="126">
        <f>SUM(L18:N18)</f>
        <v>0</v>
      </c>
      <c r="P17" s="5"/>
    </row>
    <row r="18" spans="1:16" ht="15.75">
      <c r="A18" s="9"/>
      <c r="B18" s="146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 t="s">
        <v>7</v>
      </c>
      <c r="O18" s="8" t="s">
        <v>7</v>
      </c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5">
        <v>5</v>
      </c>
      <c r="B20" s="144" t="str">
        <f>LOOKUP(A20,'lookup tables'!$A$2:$A$17,'lookup tables'!$B$2:$B$17)</f>
        <v>Jim Ferro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v>15</v>
      </c>
      <c r="N20" s="1">
        <f>+L20-M20</f>
        <v>-15</v>
      </c>
      <c r="O20" s="51">
        <f>SUM(L21:N21)</f>
        <v>0</v>
      </c>
      <c r="P20" s="5"/>
    </row>
    <row r="21" spans="1:16" ht="15.75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 t="s">
        <v>7</v>
      </c>
      <c r="O21" s="8" t="s">
        <v>7</v>
      </c>
      <c r="P21" s="9"/>
    </row>
    <row r="22" spans="1:16" ht="15.75">
      <c r="A22" s="5">
        <v>5</v>
      </c>
      <c r="B22" s="144" t="str">
        <f>LOOKUP(A22,'lookup tables'!$A$2:$A$17,'lookup tables'!$B$2:$B$17)</f>
        <v>Jim Ferro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0">
        <v>4</v>
      </c>
      <c r="N22" s="1">
        <f>+L22-M22</f>
        <v>-4</v>
      </c>
      <c r="O22" s="51">
        <f>SUM(L23:N23)</f>
        <v>0</v>
      </c>
      <c r="P22" s="5"/>
    </row>
    <row r="23" spans="1:16" ht="15.75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 t="s">
        <v>7</v>
      </c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5</v>
      </c>
      <c r="B25" s="144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v>9</v>
      </c>
      <c r="N25" s="1">
        <f>+L25-M25</f>
        <v>-9</v>
      </c>
      <c r="O25" s="126">
        <f>SUM(L26:N26)</f>
        <v>0</v>
      </c>
      <c r="P25" s="5"/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15.75">
      <c r="A27" s="5">
        <v>5</v>
      </c>
      <c r="B27" s="144" t="str">
        <f>LOOKUP(A27,'lookup tables'!$A$2:$A$17,'lookup tables'!$B$2:$B$17)</f>
        <v>Jim Ferro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v>15</v>
      </c>
      <c r="N27" s="1">
        <f>+L27-M27</f>
        <v>-15</v>
      </c>
      <c r="O27" s="126">
        <f>SUM(L28:N28)</f>
        <v>0</v>
      </c>
      <c r="P27" s="5"/>
    </row>
    <row r="28" spans="1:16" ht="15.75">
      <c r="A28" s="9"/>
      <c r="B28" s="146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5</v>
      </c>
      <c r="B30" s="144" t="str">
        <f>LOOKUP(A30,'lookup tables'!$A$2:$A$17,'lookup tables'!$B$2:$B$17)</f>
        <v>Jim Ferro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>
        <f>LOOKUP(A30,'lookup tables'!$A$2:$A$17,'lookup tables'!$C$2:$C$17)</f>
        <v>10</v>
      </c>
      <c r="N30" s="1">
        <f>+L30-M30</f>
        <v>-10</v>
      </c>
      <c r="O30" s="51">
        <f>SUM(L31:N31)</f>
        <v>0</v>
      </c>
      <c r="P30" s="5"/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5</v>
      </c>
      <c r="B32" s="144" t="str">
        <f>LOOKUP(A32,'lookup tables'!$A$2:$A$17,'lookup tables'!$B$2:$B$17)</f>
        <v>Jim Ferro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tables'!$C$2:$C$17)</f>
        <v>10</v>
      </c>
      <c r="N32" s="1">
        <f>+L32-M32</f>
        <v>-10</v>
      </c>
      <c r="O32" s="51">
        <f>SUM(L33:N33)</f>
        <v>0</v>
      </c>
      <c r="P32" s="5"/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5">
        <v>6</v>
      </c>
      <c r="B35" s="144" t="str">
        <f>LOOKUP(A35,'lookup tables'!$A$2:$A$17,'lookup tables'!$B$2:$B$17)</f>
        <v>Mark Dentinger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tables'!$C$2:$C$17)</f>
        <v>9</v>
      </c>
      <c r="N35" s="1">
        <f>+L35-M35</f>
        <v>-9</v>
      </c>
      <c r="O35" s="126">
        <f>SUM(L36:N36)</f>
        <v>0</v>
      </c>
      <c r="P35" s="5"/>
    </row>
    <row r="36" spans="1:16" ht="15.75">
      <c r="A36" s="9"/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15.75">
      <c r="A37" s="5">
        <v>6</v>
      </c>
      <c r="B37" s="144" t="str">
        <f>LOOKUP(A37,'lookup tables'!$A$2:$A$17,'lookup tables'!$B$2:$B$17)</f>
        <v>Mark Dentinger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0">
        <f>LOOKUP(A37,'lookup tables'!$A$2:$A$17,'lookup tables'!$C$2:$C$17)</f>
        <v>9</v>
      </c>
      <c r="N37" s="1">
        <f>+L37-M37</f>
        <v>-9</v>
      </c>
      <c r="O37" s="126">
        <f>SUM(L38:N38)</f>
        <v>0</v>
      </c>
      <c r="P37" s="5"/>
    </row>
    <row r="38" spans="1:16" ht="15.75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6</v>
      </c>
      <c r="B40" s="144" t="str">
        <f>LOOKUP(A40,'lookup tables'!$A$2:$A$17,'lookup tables'!$B$2:$B$17)</f>
        <v>Mark Dentinger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>
        <f>LOOKUP(A40,'lookup tables'!$A$2:$A$17,'lookup tables'!$C$2:$C$17)</f>
        <v>9</v>
      </c>
      <c r="N40" s="1">
        <f>+L40-M40</f>
        <v>-9</v>
      </c>
      <c r="O40" s="51">
        <f>SUM(L41:N41)</f>
        <v>0</v>
      </c>
      <c r="P40" s="5"/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6</v>
      </c>
      <c r="B42" s="144" t="str">
        <f>LOOKUP(A42,'lookup tables'!$A$2:$A$17,'lookup tables'!$B$2:$B$17)</f>
        <v>Mark Dentinger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tables'!$C$2:$C$17)</f>
        <v>9</v>
      </c>
      <c r="N42" s="1">
        <f>+L42-M42</f>
        <v>-9</v>
      </c>
      <c r="O42" s="51">
        <f>SUM(L43:N43)</f>
        <v>0</v>
      </c>
      <c r="P42" s="5"/>
    </row>
    <row r="43" spans="1:16" ht="15.75">
      <c r="A43" s="9"/>
      <c r="B43" s="152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zoomScalePageLayoutView="0" workbookViewId="0" topLeftCell="A1">
      <selection activeCell="M12" sqref="M12"/>
    </sheetView>
  </sheetViews>
  <sheetFormatPr defaultColWidth="9.00390625" defaultRowHeight="15.75"/>
  <cols>
    <col min="1" max="1" width="4.25390625" style="0" customWidth="1"/>
    <col min="3" max="15" width="5.625" style="0" customWidth="1"/>
  </cols>
  <sheetData>
    <row r="1" spans="1:15" ht="20.25" customHeight="1">
      <c r="A1" s="5"/>
      <c r="B1" s="32" t="s">
        <v>11</v>
      </c>
      <c r="C1" s="32">
        <v>2</v>
      </c>
      <c r="D1" s="53" t="str">
        <f>LOOKUP(C1,'lookup tables'!H22:H24,'lookup tables'!I22:I24)</f>
        <v>Red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.75" customHeight="1">
      <c r="A2" s="5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</row>
    <row r="3" spans="1:15" ht="20.25" customHeight="1">
      <c r="A3" s="5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</row>
    <row r="4" spans="1:17" ht="20.25" customHeight="1">
      <c r="A4" s="5"/>
      <c r="B4" s="45" t="s">
        <v>0</v>
      </c>
      <c r="C4" s="46">
        <f>LOOKUP($C$1,'lookup tables'!$H$10:$H$12,'lookup tables'!J10:J12)</f>
        <v>5</v>
      </c>
      <c r="D4" s="46">
        <f>LOOKUP($C$1,'lookup tables'!$H$10:$H$12,'lookup tables'!K10:K12)</f>
        <v>3</v>
      </c>
      <c r="E4" s="46">
        <f>LOOKUP($C$1,'lookup tables'!$H$10:$H$12,'lookup tables'!L10:L12)</f>
        <v>1</v>
      </c>
      <c r="F4" s="46">
        <f>LOOKUP($C$1,'lookup tables'!$H$10:$H$12,'lookup tables'!M10:M12)</f>
        <v>9</v>
      </c>
      <c r="G4" s="46">
        <f>LOOKUP($C$1,'lookup tables'!$H$10:$H$12,'lookup tables'!N10:N12)</f>
        <v>6</v>
      </c>
      <c r="H4" s="46">
        <f>LOOKUP($C$1,'lookup tables'!$H$10:$H$12,'lookup tables'!O10:O12)</f>
        <v>8</v>
      </c>
      <c r="I4" s="46">
        <f>LOOKUP($C$1,'lookup tables'!$H$10:$H$12,'lookup tables'!P10:P12)</f>
        <v>2</v>
      </c>
      <c r="J4" s="46">
        <f>LOOKUP($C$1,'lookup tables'!$H$10:$H$12,'lookup tables'!Q10:Q12)</f>
        <v>7</v>
      </c>
      <c r="K4" s="46">
        <f>LOOKUP($C$1,'lookup tables'!$H$10:$H$12,'lookup tables'!R10:R12)</f>
        <v>4</v>
      </c>
      <c r="L4" s="47">
        <f t="shared" si="1"/>
        <v>45</v>
      </c>
      <c r="M4" s="48"/>
      <c r="N4" s="48"/>
      <c r="O4" s="48"/>
      <c r="P4" s="5"/>
      <c r="Q4" s="5"/>
    </row>
    <row r="5" spans="1:17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>SUM(C5:K5)</f>
        <v>0</v>
      </c>
      <c r="M5" s="20">
        <v>0</v>
      </c>
      <c r="N5" s="1">
        <f>+L5-M5</f>
        <v>0</v>
      </c>
      <c r="O5" s="52">
        <f>SUM(L6:N6)</f>
        <v>0</v>
      </c>
      <c r="P5" s="5"/>
      <c r="Q5" s="5"/>
    </row>
    <row r="6" spans="1:17" ht="9.75" customHeight="1">
      <c r="A6" s="88" t="s">
        <v>7</v>
      </c>
      <c r="B6" s="14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 t="s">
        <v>7</v>
      </c>
      <c r="P6" s="5"/>
      <c r="Q6" s="5"/>
    </row>
    <row r="7" spans="1:17" ht="24.75" customHeight="1">
      <c r="A7" s="5">
        <v>1</v>
      </c>
      <c r="B7" s="2" t="str">
        <f>LOOKUP(A7,'lookup tables'!$A$2:$A$17,'lookup tables'!$B$2:$B$17)</f>
        <v>Ed Knapp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0">
        <v>0</v>
      </c>
      <c r="N7" s="1">
        <f>+L7-M7</f>
        <v>0</v>
      </c>
      <c r="O7" s="52">
        <f>SUM(L8:N8)</f>
        <v>0</v>
      </c>
      <c r="P7" s="5"/>
      <c r="Q7" s="5"/>
    </row>
    <row r="8" spans="1:17" ht="9.75" customHeight="1">
      <c r="A8" s="5"/>
      <c r="B8" s="19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 t="s">
        <v>7</v>
      </c>
      <c r="O8" s="8" t="s">
        <v>7</v>
      </c>
      <c r="P8" s="5"/>
      <c r="Q8" s="5"/>
    </row>
    <row r="9" spans="1:17" ht="15" customHeight="1">
      <c r="A9" s="5"/>
      <c r="B9" s="101"/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  <c r="P9" s="5"/>
      <c r="Q9" s="5"/>
    </row>
    <row r="10" spans="1:17" ht="24.75" customHeight="1">
      <c r="A10" s="5">
        <v>1</v>
      </c>
      <c r="B10" s="2" t="str">
        <f>LOOKUP(A10,'lookup tables'!$A$2:$A$17,'lookup tables'!$B$2:$B$17)</f>
        <v>Ed Knapp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0">
        <v>0</v>
      </c>
      <c r="N10" s="1">
        <f>+L10-M10</f>
        <v>0</v>
      </c>
      <c r="O10" s="51">
        <f>SUM(L11:N11)</f>
        <v>0</v>
      </c>
      <c r="P10" s="5"/>
      <c r="Q10" s="5"/>
    </row>
    <row r="11" spans="1:17" s="11" customFormat="1" ht="9.75" customHeight="1">
      <c r="A11" s="9"/>
      <c r="B11" s="19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 t="s">
        <v>7</v>
      </c>
      <c r="P11" s="9"/>
      <c r="Q11" s="9"/>
    </row>
    <row r="12" spans="1:17" ht="24.75" customHeight="1">
      <c r="A12" s="5">
        <v>1</v>
      </c>
      <c r="B12" s="2" t="str">
        <f>LOOKUP(A12,'lookup tables'!$A$2:$A$17,'lookup tables'!$B$2:$B$17)</f>
        <v>Ed Knapp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v>0</v>
      </c>
      <c r="N12" s="1">
        <f>+L12-M12</f>
        <v>0</v>
      </c>
      <c r="O12" s="51">
        <f>SUM(L13:N13)</f>
        <v>0</v>
      </c>
      <c r="P12" s="5"/>
      <c r="Q12" s="5"/>
    </row>
    <row r="13" spans="1:17" s="11" customFormat="1" ht="9.75" customHeight="1">
      <c r="A13" s="9"/>
      <c r="B13" s="19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 t="s">
        <v>7</v>
      </c>
      <c r="P13" s="9"/>
      <c r="Q13" s="9"/>
    </row>
    <row r="14" spans="1:16" ht="15" customHeight="1">
      <c r="A14" s="5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  <c r="N14" s="94"/>
      <c r="O14" s="94"/>
      <c r="P14" s="5"/>
    </row>
    <row r="15" spans="1:16" ht="24.75" customHeight="1">
      <c r="A15" s="5">
        <v>1</v>
      </c>
      <c r="B15" s="2" t="str">
        <f>LOOKUP(A15,'lookup tables'!$A$2:$A$17,'lookup tables'!$B$2:$B$17)</f>
        <v>Ed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0">
        <v>0</v>
      </c>
      <c r="N15" s="1">
        <f>+L15-M15</f>
        <v>0</v>
      </c>
      <c r="O15" s="52">
        <f>SUM(L16:N16)</f>
        <v>0</v>
      </c>
      <c r="P15" s="5"/>
    </row>
    <row r="16" spans="1:15" s="11" customFormat="1" ht="9.75" customHeight="1">
      <c r="A16" s="9"/>
      <c r="B16" s="19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 t="s">
        <v>7</v>
      </c>
      <c r="N16" s="8"/>
      <c r="O16" s="8" t="s">
        <v>7</v>
      </c>
    </row>
    <row r="17" spans="1:15" ht="24.75" customHeight="1">
      <c r="A17" s="5">
        <v>1</v>
      </c>
      <c r="B17" s="2" t="str">
        <f>LOOKUP(A17,'lookup tables'!$A$2:$A$17,'lookup tables'!$B$2:$B$17)</f>
        <v>Ed Knapp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0"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19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 t="s">
        <v>7</v>
      </c>
      <c r="O18" s="8" t="s">
        <v>7</v>
      </c>
    </row>
    <row r="19" spans="1:15" ht="15" customHeight="1">
      <c r="A19" s="5"/>
      <c r="B19" s="99"/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  <c r="N19" s="94"/>
      <c r="O19" s="94"/>
    </row>
    <row r="20" spans="1:16" ht="24.75" customHeight="1">
      <c r="A20" s="5">
        <v>1</v>
      </c>
      <c r="B20" s="2" t="str">
        <f>LOOKUP(A20,'lookup tables'!$A$2:$A$17,'lookup tables'!$B$2:$B$17)</f>
        <v>Ed Knapp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v>0</v>
      </c>
      <c r="N20" s="1">
        <f>+L20-M20</f>
        <v>0</v>
      </c>
      <c r="O20" s="51">
        <f>SUM(L21:N21)</f>
        <v>0</v>
      </c>
      <c r="P20" s="5"/>
    </row>
    <row r="21" spans="1:16" s="11" customFormat="1" ht="9.75" customHeight="1">
      <c r="A21" s="9"/>
      <c r="B21" s="19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 t="s">
        <v>7</v>
      </c>
      <c r="O21" s="8" t="s">
        <v>7</v>
      </c>
      <c r="P21" s="9"/>
    </row>
    <row r="22" spans="1:16" ht="24.75" customHeight="1">
      <c r="A22" s="5">
        <v>1</v>
      </c>
      <c r="B22" s="2" t="str">
        <f>LOOKUP(A22,'lookup tables'!$A$2:$A$17,'lookup tables'!$B$2:$B$17)</f>
        <v>Ed Knapp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0">
        <v>0</v>
      </c>
      <c r="N22" s="1">
        <f>+L22-M22</f>
        <v>0</v>
      </c>
      <c r="O22" s="51">
        <f>SUM(L23:N23)</f>
        <v>0</v>
      </c>
      <c r="P22" s="5"/>
    </row>
    <row r="23" spans="1:15" s="11" customFormat="1" ht="9.75" customHeight="1">
      <c r="A23" s="9"/>
      <c r="B23" s="19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 t="s">
        <v>7</v>
      </c>
    </row>
    <row r="24" spans="1:16" ht="15" customHeight="1">
      <c r="A24" s="5"/>
      <c r="B24" s="99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  <c r="N24" s="94"/>
      <c r="O24" s="94"/>
      <c r="P24" s="5"/>
    </row>
    <row r="25" spans="1:16" ht="24.75" customHeight="1">
      <c r="A25" s="5">
        <v>1</v>
      </c>
      <c r="B25" s="2" t="str">
        <f>LOOKUP(A25,'lookup tables'!$A$2:$A$17,'lookup tables'!$B$2:$B$17)</f>
        <v>Ed Knapp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0">
        <v>0</v>
      </c>
      <c r="N25" s="1">
        <f>+L25-M25</f>
        <v>0</v>
      </c>
      <c r="O25" s="52">
        <f>SUM(L26:N26)</f>
        <v>0</v>
      </c>
      <c r="P25" s="5"/>
    </row>
    <row r="26" spans="1:16" s="11" customFormat="1" ht="9.75" customHeight="1">
      <c r="A26" s="9" t="s">
        <v>7</v>
      </c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 t="s">
        <v>7</v>
      </c>
      <c r="O26" s="8" t="s">
        <v>7</v>
      </c>
      <c r="P26" s="9"/>
    </row>
    <row r="27" spans="1:16" ht="24.75" customHeight="1">
      <c r="A27" s="5">
        <v>1</v>
      </c>
      <c r="B27" s="2" t="str">
        <f>LOOKUP(A27,'lookup tables'!$A$2:$A$17,'lookup tables'!$B$2:$B$17)</f>
        <v>Ed Knapp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0">
        <v>0</v>
      </c>
      <c r="N27" s="1">
        <f>+L27-M27</f>
        <v>0</v>
      </c>
      <c r="O27" s="52">
        <f>SUM(L28:N28)</f>
        <v>0</v>
      </c>
      <c r="P27" s="5"/>
    </row>
    <row r="28" spans="1:16" s="11" customFormat="1" ht="9.75" customHeight="1">
      <c r="A28" s="9"/>
      <c r="B28" s="12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 t="s">
        <v>7</v>
      </c>
      <c r="P28" s="9"/>
    </row>
    <row r="29" spans="1:16" ht="15" customHeight="1">
      <c r="A29" s="5"/>
      <c r="B29" s="99"/>
      <c r="C29" s="95"/>
      <c r="D29" s="95"/>
      <c r="E29" s="95"/>
      <c r="F29" s="95"/>
      <c r="G29" s="95"/>
      <c r="H29" s="95"/>
      <c r="I29" s="95"/>
      <c r="J29" s="95"/>
      <c r="K29" s="95"/>
      <c r="L29" s="94"/>
      <c r="M29" s="94"/>
      <c r="N29" s="94"/>
      <c r="O29" s="94"/>
      <c r="P29" s="5"/>
    </row>
    <row r="30" spans="1:15" ht="24.75" customHeight="1">
      <c r="A30" s="5">
        <v>1</v>
      </c>
      <c r="B30" s="2" t="str">
        <f>LOOKUP(A30,'lookup tables'!$A$2:$A$17,'lookup tables'!$B$2:$B$17)</f>
        <v>Ed Knapp</v>
      </c>
      <c r="C30" s="8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 t="s">
        <v>7</v>
      </c>
      <c r="N31" s="8" t="s">
        <v>7</v>
      </c>
      <c r="O31" s="8"/>
    </row>
    <row r="32" spans="1:15" ht="24.75" customHeight="1">
      <c r="A32" s="5">
        <v>1</v>
      </c>
      <c r="B32" s="2" t="str">
        <f>LOOKUP(A32,'lookup tables'!$A$2:$A$17,'lookup tables'!$B$2:$B$17)</f>
        <v>Ed Knapp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0"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2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 t="s">
        <v>7</v>
      </c>
      <c r="O33" s="8" t="s">
        <v>7</v>
      </c>
    </row>
    <row r="34" spans="1:15" ht="15" customHeight="1">
      <c r="A34" s="5"/>
      <c r="B34" s="99" t="s">
        <v>7</v>
      </c>
      <c r="C34" s="95"/>
      <c r="D34" s="95"/>
      <c r="E34" s="95"/>
      <c r="F34" s="95"/>
      <c r="G34" s="95"/>
      <c r="H34" s="95"/>
      <c r="I34" s="95"/>
      <c r="J34" s="95"/>
      <c r="K34" s="95"/>
      <c r="L34" s="94"/>
      <c r="M34" s="94"/>
      <c r="N34" s="94"/>
      <c r="O34" s="94"/>
    </row>
    <row r="35" spans="1:15" ht="24.75" customHeight="1">
      <c r="A35" s="5">
        <v>1</v>
      </c>
      <c r="B35" s="2" t="str">
        <f>LOOKUP(A35,'lookup tables'!$A$2:$A$17,'lookup tables'!$B$2:$B$17)</f>
        <v>Ed Knapp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0"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 t="s">
        <v>7</v>
      </c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</v>
      </c>
      <c r="B37" s="2" t="str">
        <f>LOOKUP(A37,'lookup tables'!$A$2:$A$17,'lookup tables'!$B$2:$B$17)</f>
        <v>Ed Knapp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0"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12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 t="s">
        <v>7</v>
      </c>
      <c r="O38" s="8" t="s">
        <v>7</v>
      </c>
    </row>
    <row r="39" spans="1:16" ht="15" customHeight="1">
      <c r="A39" s="5"/>
      <c r="B39" s="99" t="s">
        <v>7</v>
      </c>
      <c r="C39" s="95"/>
      <c r="D39" s="95"/>
      <c r="E39" s="95"/>
      <c r="F39" s="95"/>
      <c r="G39" s="95"/>
      <c r="H39" s="95"/>
      <c r="I39" s="95"/>
      <c r="J39" s="95"/>
      <c r="K39" s="95"/>
      <c r="L39" s="94"/>
      <c r="M39" s="94" t="s">
        <v>7</v>
      </c>
      <c r="N39" s="94"/>
      <c r="O39" s="94"/>
      <c r="P39" s="5"/>
    </row>
    <row r="40" spans="1:16" ht="24.75" customHeight="1">
      <c r="A40" s="5">
        <v>1</v>
      </c>
      <c r="B40" s="2" t="str">
        <f>LOOKUP(A40,'lookup tables'!$A$2:$A$17,'lookup tables'!$B$2:$B$17)</f>
        <v>Ed Knapp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>
        <v>0</v>
      </c>
      <c r="N40" s="1">
        <f>+L40-M40</f>
        <v>0</v>
      </c>
      <c r="O40" s="51">
        <f>SUM(L41:N41)</f>
        <v>0</v>
      </c>
      <c r="P40" s="5"/>
    </row>
    <row r="41" spans="1:16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 t="s">
        <v>7</v>
      </c>
      <c r="O41" s="8" t="s">
        <v>7</v>
      </c>
      <c r="P41" s="9"/>
    </row>
    <row r="42" spans="1:16" ht="24.75" customHeight="1">
      <c r="A42" s="5">
        <v>1</v>
      </c>
      <c r="B42" s="2" t="str">
        <f>LOOKUP(A42,'lookup tables'!$A$2:$A$17,'lookup tables'!$B$2:$B$17)</f>
        <v>Ed Knapp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0">
        <v>0</v>
      </c>
      <c r="N42" s="1">
        <f>+L42-M42</f>
        <v>0</v>
      </c>
      <c r="O42" s="51">
        <f>SUM(L43:N43)</f>
        <v>0</v>
      </c>
      <c r="P42" s="5"/>
    </row>
    <row r="43" spans="1:16" s="11" customFormat="1" ht="9.75" customHeight="1">
      <c r="A43" s="9"/>
      <c r="B43" s="12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/>
      <c r="O43" s="8"/>
      <c r="P43" s="9"/>
    </row>
    <row r="44" spans="2:16" ht="15.75">
      <c r="B44" s="37"/>
      <c r="P44" s="5"/>
    </row>
  </sheetData>
  <sheetProtection/>
  <printOptions/>
  <pageMargins left="0.5" right="0.5" top="0.5" bottom="0.5" header="0.5" footer="0.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1">
      <selection activeCell="B28" sqref="B28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5</v>
      </c>
      <c r="B5" s="144" t="str">
        <f>LOOKUP(A5,'lookup tables'!$A$2:$A$17,'lookup tables'!$B$2:$B$17)</f>
        <v>Jim Ferro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tables'!$C$2:$C$17)</f>
        <v>10</v>
      </c>
      <c r="N5" s="1">
        <f>+L5-M5</f>
        <v>-10</v>
      </c>
      <c r="O5" s="52">
        <f>SUM(L6:N6)</f>
        <v>2</v>
      </c>
      <c r="P5" s="5"/>
    </row>
    <row r="6" spans="1:16" ht="15.75">
      <c r="A6" s="5"/>
      <c r="B6" s="161"/>
      <c r="C6" s="83"/>
      <c r="D6" s="83"/>
      <c r="E6" s="83"/>
      <c r="F6" s="83"/>
      <c r="G6" s="83"/>
      <c r="H6" s="83"/>
      <c r="I6" s="83"/>
      <c r="J6" s="83"/>
      <c r="K6" s="55"/>
      <c r="L6" s="8">
        <f>SUM(C6:K6)</f>
        <v>0</v>
      </c>
      <c r="M6" s="8">
        <v>2</v>
      </c>
      <c r="N6" s="8" t="s">
        <v>7</v>
      </c>
      <c r="O6" s="8"/>
      <c r="P6" s="5"/>
    </row>
    <row r="7" spans="1:16" ht="15.75">
      <c r="A7" s="5">
        <v>5</v>
      </c>
      <c r="B7" s="144" t="str">
        <f>LOOKUP(A7,'lookup tables'!$A$2:$A$17,'lookup tables'!$B$2:$B$17)</f>
        <v>Jim Ferro</v>
      </c>
      <c r="C7" s="149"/>
      <c r="D7" s="149"/>
      <c r="E7" s="149"/>
      <c r="F7" s="149"/>
      <c r="G7" s="149"/>
      <c r="H7" s="149"/>
      <c r="I7" s="149"/>
      <c r="J7" s="149"/>
      <c r="K7" s="54"/>
      <c r="L7" s="1">
        <f t="shared" si="1"/>
        <v>0</v>
      </c>
      <c r="M7" s="2">
        <f>LOOKUP(A7,'lookup tables'!$A$2:$A$17,'lookup tables'!$C$2:$C$17)</f>
        <v>10</v>
      </c>
      <c r="N7" s="1">
        <f>+L7-M7</f>
        <v>-10</v>
      </c>
      <c r="O7" s="52">
        <f>SUM(L8:N8)</f>
        <v>1</v>
      </c>
      <c r="P7" s="5"/>
    </row>
    <row r="8" spans="1:16" ht="15.75">
      <c r="A8" s="5"/>
      <c r="B8" s="162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>
        <v>1</v>
      </c>
      <c r="O8" s="8"/>
      <c r="P8" s="5"/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5</v>
      </c>
      <c r="B10" s="144" t="str">
        <f>LOOKUP(A10,'lookup tables'!$A$2:$A$17,'lookup tables'!$B$2:$B$17)</f>
        <v>Jim Ferro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tables'!$C$2:$C$17)</f>
        <v>10</v>
      </c>
      <c r="N10" s="1">
        <f>+L10-M10</f>
        <v>-10</v>
      </c>
      <c r="O10" s="51">
        <f>SUM(L11:N11)</f>
        <v>2.5</v>
      </c>
      <c r="P10" s="5"/>
    </row>
    <row r="11" spans="1:16" ht="15.75">
      <c r="A11" s="9"/>
      <c r="B11" s="145"/>
      <c r="C11" s="87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>
        <v>1.5</v>
      </c>
      <c r="N11" s="8">
        <v>1</v>
      </c>
      <c r="O11" s="8" t="s">
        <v>7</v>
      </c>
      <c r="P11" s="9"/>
    </row>
    <row r="12" spans="1:16" ht="15.75">
      <c r="A12" s="5">
        <v>5</v>
      </c>
      <c r="B12" s="144" t="str">
        <f>LOOKUP(A12,'lookup tables'!$A$2:$A$17,'lookup tables'!$B$2:$B$17)</f>
        <v>Jim Ferro</v>
      </c>
      <c r="C12" s="129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2">
        <v>10</v>
      </c>
      <c r="N12" s="1">
        <f>+L12-M12</f>
        <v>-10</v>
      </c>
      <c r="O12" s="51">
        <f>SUM(L13:N13)</f>
        <v>0.5</v>
      </c>
      <c r="P12" s="5"/>
    </row>
    <row r="13" spans="1:16" ht="15.75">
      <c r="A13" s="9"/>
      <c r="B13" s="146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>
        <v>0.5</v>
      </c>
      <c r="N13" s="8" t="s">
        <v>7</v>
      </c>
      <c r="O13" s="8" t="s">
        <v>7</v>
      </c>
      <c r="P13" s="9" t="s">
        <v>7</v>
      </c>
    </row>
    <row r="14" spans="1:16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  <c r="P14" s="5"/>
    </row>
    <row r="15" spans="1:16" ht="15.75">
      <c r="A15" s="5">
        <v>5</v>
      </c>
      <c r="B15" s="144" t="str">
        <f>LOOKUP(A15,'lookup tables'!$A$2:$A$17,'lookup tables'!$B$2:$B$17)</f>
        <v>Jim Ferro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v>10</v>
      </c>
      <c r="N15" s="1">
        <f>+L15-M15</f>
        <v>-10</v>
      </c>
      <c r="O15" s="52">
        <f>SUM(L16:N16)</f>
        <v>3</v>
      </c>
      <c r="P15" s="5"/>
    </row>
    <row r="16" spans="1:16" ht="15.75">
      <c r="A16" s="9"/>
      <c r="B16" s="145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>
        <v>2</v>
      </c>
      <c r="N16" s="8">
        <v>1</v>
      </c>
      <c r="O16" s="8" t="s">
        <v>7</v>
      </c>
      <c r="P16" s="9"/>
    </row>
    <row r="17" spans="1:16" ht="15.75">
      <c r="A17" s="5">
        <v>5</v>
      </c>
      <c r="B17" s="144" t="str">
        <f>LOOKUP(A17,'lookup tables'!$A$2:$A$17,'lookup tables'!$B$2:$B$17)</f>
        <v>Jim Ferro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0">
        <v>12</v>
      </c>
      <c r="N17" s="1">
        <f>+L17-M17</f>
        <v>-12</v>
      </c>
      <c r="O17" s="52">
        <f>SUM(L18:N18)</f>
        <v>0</v>
      </c>
      <c r="P17" s="5"/>
    </row>
    <row r="18" spans="1:16" ht="15.75">
      <c r="A18" s="9"/>
      <c r="B18" s="146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 t="s">
        <v>7</v>
      </c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5">
        <v>5</v>
      </c>
      <c r="B20" s="144" t="str">
        <f>LOOKUP(A20,'lookup tables'!$A$2:$A$17,'lookup tables'!$B$2:$B$17)</f>
        <v>Jim Ferro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v>10</v>
      </c>
      <c r="N20" s="1">
        <f>+L20-M20</f>
        <v>-10</v>
      </c>
      <c r="O20" s="51">
        <f>SUM(L21:N21)</f>
        <v>1</v>
      </c>
      <c r="P20" s="5"/>
    </row>
    <row r="21" spans="1:16" ht="15.75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>
        <v>1</v>
      </c>
      <c r="O21" s="8" t="s">
        <v>7</v>
      </c>
      <c r="P21" s="9"/>
    </row>
    <row r="22" spans="1:16" ht="15.75">
      <c r="A22" s="5">
        <v>5</v>
      </c>
      <c r="B22" s="144" t="str">
        <f>LOOKUP(A22,'lookup tables'!$A$2:$A$17,'lookup tables'!$B$2:$B$17)</f>
        <v>Jim Ferro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v>9</v>
      </c>
      <c r="N22" s="1">
        <f>+L22-M22</f>
        <v>-9</v>
      </c>
      <c r="O22" s="51">
        <f>SUM(L23:N23)</f>
        <v>2</v>
      </c>
      <c r="P22" s="5"/>
    </row>
    <row r="23" spans="1:16" ht="15.75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>
        <v>2</v>
      </c>
      <c r="N23" s="8" t="s">
        <v>7</v>
      </c>
      <c r="O23" s="8" t="s">
        <v>7</v>
      </c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5</v>
      </c>
      <c r="B25" s="144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0">
        <v>11</v>
      </c>
      <c r="N25" s="1">
        <f>+L25-M25</f>
        <v>-11</v>
      </c>
      <c r="O25" s="52">
        <f>SUM(L26:N26)</f>
        <v>0</v>
      </c>
      <c r="P25" s="5"/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  <c r="P26" s="9"/>
    </row>
    <row r="27" spans="1:16" ht="15.75">
      <c r="A27" s="5">
        <v>5</v>
      </c>
      <c r="B27" s="144" t="str">
        <f>LOOKUP(A27,'lookup tables'!$A$2:$A$17,'lookup tables'!$B$2:$B$17)</f>
        <v>Jim Ferro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v>13</v>
      </c>
      <c r="N27" s="1">
        <f>+L27-M27</f>
        <v>-13</v>
      </c>
      <c r="O27" s="52">
        <f>SUM(L28:N28)</f>
        <v>3</v>
      </c>
      <c r="P27" s="5"/>
    </row>
    <row r="28" spans="1:16" ht="15.75">
      <c r="A28" s="9"/>
      <c r="B28" s="146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>
        <v>2</v>
      </c>
      <c r="N28" s="8">
        <v>1</v>
      </c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5</v>
      </c>
      <c r="B30" s="144" t="str">
        <f>LOOKUP(A30,'lookup tables'!$A$2:$A$17,'lookup tables'!$B$2:$B$17)</f>
        <v>Jim Ferro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">
        <f>SUM(C30:K30)</f>
        <v>0</v>
      </c>
      <c r="M30" s="2">
        <f>LOOKUP(A30,'lookup tables'!$A$2:$A$17,'lookup tables'!$C$2:$C$17)</f>
        <v>10</v>
      </c>
      <c r="N30" s="1">
        <f>+L30-M30</f>
        <v>-10</v>
      </c>
      <c r="O30" s="51">
        <f>SUM(L31:N31)</f>
        <v>0</v>
      </c>
      <c r="P30" s="5"/>
    </row>
    <row r="31" spans="1:16" ht="15.75">
      <c r="A31" s="9"/>
      <c r="B31" s="145"/>
      <c r="C31" s="83"/>
      <c r="D31" s="83"/>
      <c r="E31" s="83"/>
      <c r="F31" s="83"/>
      <c r="G31" s="83"/>
      <c r="H31" s="83"/>
      <c r="I31" s="83"/>
      <c r="J31" s="83"/>
      <c r="K31" s="83"/>
      <c r="L31" s="8">
        <f>SUM(C31:K31)</f>
        <v>0</v>
      </c>
      <c r="M31" s="8"/>
      <c r="N31" s="8" t="s">
        <v>7</v>
      </c>
      <c r="O31" s="8" t="s">
        <v>7</v>
      </c>
      <c r="P31" s="9"/>
    </row>
    <row r="32" spans="1:16" ht="15.75">
      <c r="A32" s="5">
        <v>5</v>
      </c>
      <c r="B32" s="144" t="str">
        <f>LOOKUP(A32,'lookup tables'!$A$2:$A$17,'lookup tables'!$B$2:$B$17)</f>
        <v>Jim Ferro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">
        <f>SUM(C32:K32)</f>
        <v>0</v>
      </c>
      <c r="M32" s="2">
        <f>LOOKUP(A32,'lookup tables'!$A$2:$A$17,'lookup tables'!$C$2:$C$17)</f>
        <v>10</v>
      </c>
      <c r="N32" s="1">
        <f>+L32-M32</f>
        <v>-10</v>
      </c>
      <c r="O32" s="51">
        <f>SUM(L33:N33)</f>
        <v>0</v>
      </c>
      <c r="P32" s="5"/>
    </row>
    <row r="33" spans="1:16" ht="15.75">
      <c r="A33" s="9"/>
      <c r="B33" s="146"/>
      <c r="C33" s="83"/>
      <c r="D33" s="83"/>
      <c r="E33" s="83"/>
      <c r="F33" s="83"/>
      <c r="G33" s="83"/>
      <c r="H33" s="83"/>
      <c r="I33" s="83"/>
      <c r="J33" s="83"/>
      <c r="K33" s="83"/>
      <c r="L33" s="8">
        <f>SUM(C33:K33)</f>
        <v>0</v>
      </c>
      <c r="M33" s="8" t="s">
        <v>7</v>
      </c>
      <c r="N33" s="8" t="s">
        <v>7</v>
      </c>
      <c r="O33" s="8" t="s">
        <v>7</v>
      </c>
      <c r="P33" s="9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15.75">
      <c r="A35" s="5">
        <v>5</v>
      </c>
      <c r="B35" s="144" t="str">
        <f>LOOKUP(A35,'lookup tables'!$A$2:$A$17,'lookup tables'!$B$2:$B$17)</f>
        <v>Jim Ferro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0">
        <f>LOOKUP(A35,'lookup tables'!$A$2:$A$17,'lookup tables'!$C$2:$C$17)</f>
        <v>10</v>
      </c>
      <c r="N35" s="1">
        <f>+L35-M35</f>
        <v>-10</v>
      </c>
      <c r="O35" s="52">
        <f>SUM(L36:N36)</f>
        <v>0</v>
      </c>
      <c r="P35" s="5"/>
    </row>
    <row r="36" spans="1:16" ht="15.75">
      <c r="A36" s="9"/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 t="s">
        <v>7</v>
      </c>
      <c r="O36" s="8" t="s">
        <v>7</v>
      </c>
      <c r="P36" s="9"/>
    </row>
    <row r="37" spans="1:16" ht="15.75">
      <c r="A37" s="5">
        <v>5</v>
      </c>
      <c r="B37" s="144" t="str">
        <f>LOOKUP(A37,'lookup tables'!$A$2:$A$17,'lookup tables'!$B$2:$B$17)</f>
        <v>Jim Ferro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tables'!$C$2:$C$17)</f>
        <v>10</v>
      </c>
      <c r="N37" s="1">
        <f>+L37-M37</f>
        <v>-10</v>
      </c>
      <c r="O37" s="52">
        <f>SUM(L38:N38)</f>
        <v>0</v>
      </c>
      <c r="P37" s="5"/>
    </row>
    <row r="38" spans="1:16" ht="15.75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 t="s">
        <v>7</v>
      </c>
      <c r="N38" s="8" t="s">
        <v>7</v>
      </c>
      <c r="O38" s="8" t="s">
        <v>7</v>
      </c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5</v>
      </c>
      <c r="B40" s="144" t="str">
        <f>LOOKUP(A40,'lookup tables'!$A$2:$A$17,'lookup tables'!$B$2:$B$17)</f>
        <v>Jim Ferro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tables'!$C$2:$C$17)</f>
        <v>10</v>
      </c>
      <c r="N40" s="1">
        <f>+L40-M40</f>
        <v>-10</v>
      </c>
      <c r="O40" s="51">
        <f>SUM(L41:N41)</f>
        <v>0</v>
      </c>
      <c r="P40" s="5"/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/>
      <c r="O41" s="8"/>
      <c r="P41" s="9"/>
    </row>
    <row r="42" spans="1:16" ht="15.75">
      <c r="A42" s="5">
        <v>5</v>
      </c>
      <c r="B42" s="144" t="str">
        <f>LOOKUP(A42,'lookup tables'!$A$2:$A$17,'lookup tables'!$B$2:$B$17)</f>
        <v>Jim Ferro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0">
        <f>LOOKUP(A42,'lookup tables'!$A$2:$A$17,'lookup tables'!$C$2:$C$17)</f>
        <v>10</v>
      </c>
      <c r="N42" s="1">
        <f>+L42-M42</f>
        <v>-10</v>
      </c>
      <c r="O42" s="51">
        <f>SUM(L43:N43)</f>
        <v>0</v>
      </c>
      <c r="P42" s="5"/>
    </row>
    <row r="43" spans="1:16" ht="15.75">
      <c r="A43" s="9"/>
      <c r="B43" s="147"/>
      <c r="C43" s="83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2060"/>
  </sheetPr>
  <dimension ref="A1:P49"/>
  <sheetViews>
    <sheetView zoomScalePageLayoutView="0" workbookViewId="0" topLeftCell="A28">
      <selection activeCell="N13" sqref="N13"/>
    </sheetView>
  </sheetViews>
  <sheetFormatPr defaultColWidth="9.00390625" defaultRowHeight="15.75"/>
  <cols>
    <col min="1" max="1" width="4.25390625" style="0" customWidth="1"/>
    <col min="3" max="15" width="5.625" style="0" customWidth="1"/>
  </cols>
  <sheetData>
    <row r="1" spans="1:15" ht="20.25" customHeight="1">
      <c r="A1" s="5"/>
      <c r="B1" s="70" t="s">
        <v>11</v>
      </c>
      <c r="C1" s="70">
        <v>3</v>
      </c>
      <c r="D1" s="74" t="str">
        <f>LOOKUP(C1,'lookup tables'!H22:H24,'lookup tables'!I22:I24)</f>
        <v>Blue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.75" customHeight="1">
      <c r="A2" s="5"/>
      <c r="B2" s="64" t="s">
        <v>1</v>
      </c>
      <c r="C2" s="65">
        <v>1</v>
      </c>
      <c r="D2" s="65">
        <f>+C2+1</f>
        <v>2</v>
      </c>
      <c r="E2" s="65">
        <f aca="true" t="shared" si="0" ref="E2:K2">+D2+1</f>
        <v>3</v>
      </c>
      <c r="F2" s="65">
        <f t="shared" si="0"/>
        <v>4</v>
      </c>
      <c r="G2" s="65">
        <f t="shared" si="0"/>
        <v>5</v>
      </c>
      <c r="H2" s="65">
        <f t="shared" si="0"/>
        <v>6</v>
      </c>
      <c r="I2" s="65">
        <f t="shared" si="0"/>
        <v>7</v>
      </c>
      <c r="J2" s="65">
        <f>+I2+1</f>
        <v>8</v>
      </c>
      <c r="K2" s="66">
        <f t="shared" si="0"/>
        <v>9</v>
      </c>
      <c r="L2" s="65" t="s">
        <v>2</v>
      </c>
      <c r="M2" s="65" t="s">
        <v>5</v>
      </c>
      <c r="N2" s="65" t="s">
        <v>3</v>
      </c>
      <c r="O2" s="65" t="s">
        <v>4</v>
      </c>
    </row>
    <row r="3" spans="1:15" ht="20.25" customHeight="1">
      <c r="A3" s="5"/>
      <c r="B3" s="67" t="s">
        <v>10</v>
      </c>
      <c r="C3" s="68">
        <f>LOOKUP($C$1,'lookup tables'!$H$22:$H$24,'lookup tables'!J22:J24)</f>
        <v>5</v>
      </c>
      <c r="D3" s="68">
        <f>LOOKUP($C$1,'lookup tables'!$H$22:$H$24,'lookup tables'!K22:K24)</f>
        <v>4</v>
      </c>
      <c r="E3" s="68">
        <f>LOOKUP($C$1,'lookup tables'!$H$22:$H$24,'lookup tables'!L22:L24)</f>
        <v>5</v>
      </c>
      <c r="F3" s="68">
        <f>LOOKUP($C$1,'lookup tables'!$H$22:$H$24,'lookup tables'!M22:M24)</f>
        <v>4</v>
      </c>
      <c r="G3" s="68">
        <f>LOOKUP($C$1,'lookup tables'!$H$22:$H$24,'lookup tables'!N22:N24)</f>
        <v>4</v>
      </c>
      <c r="H3" s="68">
        <f>LOOKUP($C$1,'lookup tables'!$H$22:$H$24,'lookup tables'!O22:O24)</f>
        <v>3</v>
      </c>
      <c r="I3" s="68">
        <f>LOOKUP($C$1,'lookup tables'!$H$22:$H$24,'lookup tables'!P22:P24)</f>
        <v>5</v>
      </c>
      <c r="J3" s="68">
        <f>LOOKUP($C$1,'lookup tables'!$H$22:$H$24,'lookup tables'!Q22:Q24)</f>
        <v>3</v>
      </c>
      <c r="K3" s="68">
        <f>LOOKUP($C$1,'lookup tables'!$H$22:$H$24,'lookup tables'!R22:R24)</f>
        <v>4</v>
      </c>
      <c r="L3" s="68">
        <f aca="true" t="shared" si="1" ref="L3:L8">SUM(C3:K3)</f>
        <v>37</v>
      </c>
      <c r="M3" s="69"/>
      <c r="N3" s="69"/>
      <c r="O3" s="65" t="s">
        <v>15</v>
      </c>
    </row>
    <row r="4" spans="1:16" ht="20.25" customHeight="1">
      <c r="A4" s="5" t="s">
        <v>7</v>
      </c>
      <c r="B4" s="78" t="s">
        <v>0</v>
      </c>
      <c r="C4" s="35">
        <f>LOOKUP($C$1,'lookup tables'!$H$10:$H$12,'lookup tables'!J10:J12)</f>
        <v>3</v>
      </c>
      <c r="D4" s="35">
        <f>LOOKUP($C$1,'lookup tables'!$H$10:$H$12,'lookup tables'!K10:K12)</f>
        <v>6</v>
      </c>
      <c r="E4" s="35">
        <f>LOOKUP($C$1,'lookup tables'!$H$10:$H$12,'lookup tables'!L10:L12)</f>
        <v>1</v>
      </c>
      <c r="F4" s="35">
        <f>LOOKUP($C$1,'lookup tables'!$H$10:$H$12,'lookup tables'!M10:M12)</f>
        <v>7</v>
      </c>
      <c r="G4" s="35">
        <f>LOOKUP($C$1,'lookup tables'!$H$10:$H$12,'lookup tables'!N10:N12)</f>
        <v>2</v>
      </c>
      <c r="H4" s="35">
        <f>LOOKUP($C$1,'lookup tables'!$H$10:$H$12,'lookup tables'!O10:O12)</f>
        <v>8</v>
      </c>
      <c r="I4" s="35">
        <f>LOOKUP($C$1,'lookup tables'!$H$10:$H$12,'lookup tables'!P10:P12)</f>
        <v>5</v>
      </c>
      <c r="J4" s="35">
        <f>LOOKUP($C$1,'lookup tables'!$H$10:$H$12,'lookup tables'!Q10:Q12)</f>
        <v>9</v>
      </c>
      <c r="K4" s="35">
        <f>LOOKUP($C$1,'lookup tables'!$H$10:$H$12,'lookup tables'!R10:R12)</f>
        <v>4</v>
      </c>
      <c r="L4" s="35">
        <f t="shared" si="1"/>
        <v>45</v>
      </c>
      <c r="M4" s="79"/>
      <c r="N4" s="79"/>
      <c r="O4" s="79"/>
      <c r="P4" s="5"/>
    </row>
    <row r="5" spans="1:16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0">
        <v>0</v>
      </c>
      <c r="N5" s="1">
        <f>+L5-M5</f>
        <v>0</v>
      </c>
      <c r="O5" s="52">
        <f>SUM(L6:N6)</f>
        <v>0</v>
      </c>
      <c r="P5" s="5"/>
    </row>
    <row r="6" spans="1:16" ht="9.75" customHeight="1">
      <c r="A6" s="5" t="s">
        <v>7</v>
      </c>
      <c r="B6" s="1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 t="s">
        <v>7</v>
      </c>
      <c r="O6" s="8" t="s">
        <v>7</v>
      </c>
      <c r="P6" s="5"/>
    </row>
    <row r="7" spans="1:16" ht="24.75" customHeight="1">
      <c r="A7" s="5">
        <v>1</v>
      </c>
      <c r="B7" s="2" t="str">
        <f>LOOKUP(A7,'lookup tables'!$A$2:$A$17,'lookup tables'!$B$2:$B$17)</f>
        <v>Ed Knapp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0">
        <v>0</v>
      </c>
      <c r="N7" s="1">
        <f>+L7-M7</f>
        <v>0</v>
      </c>
      <c r="O7" s="52">
        <f>SUM(L8:N8)</f>
        <v>0</v>
      </c>
      <c r="P7" s="5"/>
    </row>
    <row r="8" spans="1:16" ht="9.75" customHeight="1">
      <c r="A8" s="5"/>
      <c r="B8" s="12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 t="s">
        <v>7</v>
      </c>
      <c r="P8" s="5"/>
    </row>
    <row r="9" spans="1:16" ht="15" customHeight="1">
      <c r="A9" s="5"/>
      <c r="B9" s="102" t="s">
        <v>7</v>
      </c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  <c r="P9" s="5"/>
    </row>
    <row r="10" spans="1:16" ht="24.75" customHeight="1">
      <c r="A10" s="5">
        <v>1</v>
      </c>
      <c r="B10" s="2" t="str">
        <f>LOOKUP(A10,'lookup tables'!$A$2:$A$17,'lookup tables'!$B$2:$B$17)</f>
        <v>Ed Knapp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0">
        <v>0</v>
      </c>
      <c r="N10" s="1">
        <f>+L10-M10</f>
        <v>0</v>
      </c>
      <c r="O10" s="51">
        <f>SUM(L11:N11)</f>
        <v>0</v>
      </c>
      <c r="P10" s="5"/>
    </row>
    <row r="11" spans="1:16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 t="s">
        <v>7</v>
      </c>
      <c r="O11" s="8" t="s">
        <v>7</v>
      </c>
      <c r="P11" s="9"/>
    </row>
    <row r="12" spans="1:16" ht="24.75" customHeight="1">
      <c r="A12" s="5">
        <v>1</v>
      </c>
      <c r="B12" s="2" t="str">
        <f>LOOKUP(A12,'lookup tables'!$A$2:$A$17,'lookup tables'!$B$2:$B$17)</f>
        <v>Ed Knapp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v>0</v>
      </c>
      <c r="N12" s="1">
        <f>+L12-M12</f>
        <v>0</v>
      </c>
      <c r="O12" s="51">
        <f>SUM(L13:N13)</f>
        <v>0</v>
      </c>
      <c r="P12" s="5"/>
    </row>
    <row r="13" spans="1:16" s="11" customFormat="1" ht="9.75" customHeight="1">
      <c r="A13" s="9"/>
      <c r="B13" s="12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/>
      <c r="O13" s="8" t="s">
        <v>7</v>
      </c>
      <c r="P13" s="9"/>
    </row>
    <row r="14" spans="1:15" ht="15" customHeight="1">
      <c r="A14" s="5"/>
      <c r="B14" s="94" t="s">
        <v>7</v>
      </c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  <c r="N14" s="94"/>
      <c r="O14" s="94"/>
    </row>
    <row r="15" spans="1:16" ht="24.75" customHeight="1">
      <c r="A15" s="5">
        <v>1</v>
      </c>
      <c r="B15" s="2" t="str">
        <f>LOOKUP(A15,'lookup tables'!$A$2:$A$17,'lookup tables'!$B$2:$B$17)</f>
        <v>Ed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0">
        <v>0</v>
      </c>
      <c r="N15" s="1">
        <f>+L15-M15</f>
        <v>0</v>
      </c>
      <c r="O15" s="52">
        <f>SUM(L16:N16)</f>
        <v>0</v>
      </c>
      <c r="P15" s="5"/>
    </row>
    <row r="16" spans="1:16" s="11" customFormat="1" ht="9.75" customHeight="1">
      <c r="A16" s="9" t="s">
        <v>7</v>
      </c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/>
      <c r="P16" s="9"/>
    </row>
    <row r="17" spans="1:16" ht="24.75" customHeight="1">
      <c r="A17" s="5">
        <v>1</v>
      </c>
      <c r="B17" s="2" t="str">
        <f>LOOKUP(A17,'lookup tables'!$A$2:$A$17,'lookup tables'!$B$2:$B$17)</f>
        <v>Ed Knapp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0">
        <v>0</v>
      </c>
      <c r="N17" s="1">
        <f>+L17-M17</f>
        <v>0</v>
      </c>
      <c r="O17" s="52">
        <f>SUM(L18:N18)</f>
        <v>0</v>
      </c>
      <c r="P17" s="5"/>
    </row>
    <row r="18" spans="1:16" s="11" customFormat="1" ht="9.75" customHeight="1">
      <c r="A18" s="9"/>
      <c r="B18" s="12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/>
      <c r="O18" s="8" t="s">
        <v>7</v>
      </c>
      <c r="P18" s="9"/>
    </row>
    <row r="19" spans="1:15" ht="15" customHeight="1">
      <c r="A19" s="5"/>
      <c r="B19" s="99" t="s">
        <v>7</v>
      </c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  <c r="N19" s="94"/>
      <c r="O19" s="94"/>
    </row>
    <row r="20" spans="1:15" ht="24.75" customHeight="1">
      <c r="A20" s="5">
        <v>1</v>
      </c>
      <c r="B20" s="2" t="str">
        <f>LOOKUP(A20,'lookup tables'!$A$2:$A$17,'lookup tables'!$B$2:$B$17)</f>
        <v>Ed Knapp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 t="s">
        <v>7</v>
      </c>
      <c r="O21" s="8" t="s">
        <v>7</v>
      </c>
    </row>
    <row r="22" spans="1:15" ht="24.75" customHeight="1">
      <c r="A22" s="5">
        <v>1</v>
      </c>
      <c r="B22" s="2" t="str">
        <f>LOOKUP(A22,'lookup tables'!$A$2:$A$17,'lookup tables'!$B$2:$B$17)</f>
        <v>Ed Knapp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0">
        <v>0</v>
      </c>
      <c r="N22" s="1">
        <f>+L22-M22</f>
        <v>0</v>
      </c>
      <c r="O22" s="51">
        <f>SUM(L23:N23)</f>
        <v>0</v>
      </c>
    </row>
    <row r="23" spans="1:15" s="11" customFormat="1" ht="11.25">
      <c r="A23" s="9"/>
      <c r="B23" s="12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/>
      <c r="O23" s="8" t="s">
        <v>7</v>
      </c>
    </row>
    <row r="24" spans="1:15" ht="15" customHeight="1">
      <c r="A24" s="5"/>
      <c r="B24" s="99" t="s">
        <v>7</v>
      </c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  <c r="N24" s="94"/>
      <c r="O24" s="94"/>
    </row>
    <row r="25" spans="1:16" ht="24.75" customHeight="1">
      <c r="A25" s="5">
        <v>1</v>
      </c>
      <c r="B25" s="2" t="str">
        <f>LOOKUP(A25,'lookup tables'!$A$2:$A$17,'lookup tables'!$B$2:$B$17)</f>
        <v>Ed Knapp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0">
        <v>0</v>
      </c>
      <c r="N25" s="1">
        <f>+L25-M25</f>
        <v>0</v>
      </c>
      <c r="O25" s="52">
        <f>SUM(L26:N26)</f>
        <v>0</v>
      </c>
      <c r="P25" s="5"/>
    </row>
    <row r="26" spans="1:16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 t="s">
        <v>7</v>
      </c>
      <c r="P26" s="9"/>
    </row>
    <row r="27" spans="1:16" ht="24.75" customHeight="1">
      <c r="A27" s="5">
        <v>1</v>
      </c>
      <c r="B27" s="2" t="str">
        <f>LOOKUP(A27,'lookup tables'!$A$2:$A$17,'lookup tables'!$B$2:$B$17)</f>
        <v>Ed Knapp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0">
        <v>0</v>
      </c>
      <c r="N27" s="1">
        <f>+L27-M27</f>
        <v>0</v>
      </c>
      <c r="O27" s="52">
        <f>SUM(L28:N28)</f>
        <v>0</v>
      </c>
      <c r="P27" s="5"/>
    </row>
    <row r="28" spans="1:16" s="11" customFormat="1" ht="9.75" customHeight="1">
      <c r="A28" s="9" t="s">
        <v>7</v>
      </c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 t="s">
        <v>7</v>
      </c>
      <c r="N28" s="8" t="s">
        <v>7</v>
      </c>
      <c r="O28" s="8" t="s">
        <v>7</v>
      </c>
      <c r="P28" s="9"/>
    </row>
    <row r="29" spans="1:16" ht="15" customHeight="1">
      <c r="A29" s="5"/>
      <c r="B29" s="99" t="s">
        <v>7</v>
      </c>
      <c r="C29" s="95"/>
      <c r="D29" s="95"/>
      <c r="E29" s="95"/>
      <c r="F29" s="95"/>
      <c r="G29" s="95"/>
      <c r="H29" s="95"/>
      <c r="I29" s="95"/>
      <c r="J29" s="95"/>
      <c r="K29" s="95"/>
      <c r="L29" s="94"/>
      <c r="M29" s="94"/>
      <c r="N29" s="94"/>
      <c r="O29" s="94"/>
      <c r="P29" s="5"/>
    </row>
    <row r="30" spans="1:16" ht="24.75" customHeight="1">
      <c r="A30" s="5">
        <v>1</v>
      </c>
      <c r="B30" s="2" t="str">
        <f>LOOKUP(A30,'lookup tables'!$A$2:$A$17,'lookup tables'!$B$2:$B$17)</f>
        <v>Ed Knapp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>
        <v>0</v>
      </c>
      <c r="N30" s="1">
        <f>+L30-M30</f>
        <v>0</v>
      </c>
      <c r="O30" s="51">
        <f>SUM(L31:N31)</f>
        <v>0</v>
      </c>
      <c r="P30" s="5"/>
    </row>
    <row r="31" spans="1:16" s="11" customFormat="1" ht="9.75" customHeight="1">
      <c r="A31" s="9"/>
      <c r="B31" s="8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 t="s">
        <v>7</v>
      </c>
      <c r="N31" s="8" t="s">
        <v>7</v>
      </c>
      <c r="O31" s="8" t="s">
        <v>7</v>
      </c>
      <c r="P31" s="9"/>
    </row>
    <row r="32" spans="1:16" ht="24.75" customHeight="1">
      <c r="A32" s="5">
        <v>1</v>
      </c>
      <c r="B32" s="2" t="str">
        <f>LOOKUP(A32,'lookup tables'!$A$2:$A$17,'lookup tables'!$B$2:$B$17)</f>
        <v>Ed Knapp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0">
        <v>0</v>
      </c>
      <c r="N32" s="1">
        <f>+L32-M32</f>
        <v>0</v>
      </c>
      <c r="O32" s="51">
        <f>SUM(L33:N33)</f>
        <v>0</v>
      </c>
      <c r="P32" s="5"/>
    </row>
    <row r="33" spans="1:16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 t="s">
        <v>7</v>
      </c>
      <c r="P33" s="9"/>
    </row>
    <row r="34" spans="1:16" ht="15" customHeight="1">
      <c r="A34" s="5"/>
      <c r="B34" s="99"/>
      <c r="C34" s="95"/>
      <c r="D34" s="95"/>
      <c r="E34" s="95"/>
      <c r="F34" s="95"/>
      <c r="G34" s="95"/>
      <c r="H34" s="95"/>
      <c r="I34" s="95"/>
      <c r="J34" s="95"/>
      <c r="K34" s="95"/>
      <c r="L34" s="94" t="s">
        <v>7</v>
      </c>
      <c r="M34" s="94"/>
      <c r="N34" s="94"/>
      <c r="O34" s="94"/>
      <c r="P34" s="5"/>
    </row>
    <row r="35" spans="1:16" ht="24.75" customHeight="1">
      <c r="A35" s="5">
        <v>1</v>
      </c>
      <c r="B35" s="2" t="str">
        <f>LOOKUP(A35,'lookup tables'!$A$2:$A$17,'lookup tables'!$B$2:$B$17)</f>
        <v>Ed Knapp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0">
        <v>0</v>
      </c>
      <c r="N35" s="1">
        <f>+L35-M35</f>
        <v>0</v>
      </c>
      <c r="O35" s="52">
        <f>SUM(L36:N36)</f>
        <v>0</v>
      </c>
      <c r="P35" s="5"/>
    </row>
    <row r="36" spans="1:16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 t="s">
        <v>7</v>
      </c>
      <c r="O36" s="8" t="s">
        <v>7</v>
      </c>
      <c r="P36" s="9"/>
    </row>
    <row r="37" spans="1:16" ht="24.75" customHeight="1">
      <c r="A37" s="5">
        <v>1</v>
      </c>
      <c r="B37" s="2" t="str">
        <f>LOOKUP(A37,'lookup tables'!$A$2:$A$17,'lookup tables'!$B$2:$B$17)</f>
        <v>Ed Knapp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0">
        <v>0</v>
      </c>
      <c r="N37" s="1">
        <f>+L37-M37</f>
        <v>0</v>
      </c>
      <c r="O37" s="52">
        <f>SUM(L38:N38)</f>
        <v>0</v>
      </c>
      <c r="P37" s="5"/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 t="s">
        <v>7</v>
      </c>
    </row>
    <row r="39" spans="1:15" ht="15" customHeight="1">
      <c r="A39" s="5" t="s">
        <v>7</v>
      </c>
      <c r="B39" s="99"/>
      <c r="C39" s="95"/>
      <c r="D39" s="95"/>
      <c r="E39" s="95"/>
      <c r="F39" s="95"/>
      <c r="G39" s="95"/>
      <c r="H39" s="95"/>
      <c r="I39" s="95"/>
      <c r="J39" s="95"/>
      <c r="K39" s="95"/>
      <c r="L39" s="94"/>
      <c r="M39" s="94"/>
      <c r="N39" s="94"/>
      <c r="O39" s="94"/>
    </row>
    <row r="40" spans="1:15" ht="24.75" customHeight="1">
      <c r="A40" s="5">
        <v>1</v>
      </c>
      <c r="B40" s="2" t="str">
        <f>LOOKUP(A40,'lookup tables'!$A$2:$A$17,'lookup tables'!$B$2:$B$17)</f>
        <v>Ed Knapp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 t="s">
        <v>7</v>
      </c>
      <c r="O41" s="8" t="s">
        <v>7</v>
      </c>
    </row>
    <row r="42" spans="1:15" ht="24.75" customHeight="1">
      <c r="A42" s="5">
        <v>1</v>
      </c>
      <c r="B42" s="2" t="str">
        <f>LOOKUP(A42,'lookup tables'!$A$2:$A$17,'lookup tables'!$B$2:$B$17)</f>
        <v>Ed Knapp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0"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 t="s">
        <v>7</v>
      </c>
    </row>
    <row r="44" spans="1:15" ht="15.75">
      <c r="A44" s="5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2"/>
      <c r="M44" s="102"/>
      <c r="N44" s="102"/>
      <c r="O44" s="102"/>
    </row>
    <row r="45" spans="1:15" ht="24.75" customHeight="1">
      <c r="A45" s="5">
        <v>1</v>
      </c>
      <c r="B45" s="2" t="str">
        <f>LOOKUP(A45,'lookup tables'!$A$2:$A$17,'lookup tables'!$B$2:$B$17)</f>
        <v>Ed Knapp</v>
      </c>
      <c r="C45" s="56"/>
      <c r="D45" s="56"/>
      <c r="E45" s="56"/>
      <c r="F45" s="56"/>
      <c r="G45" s="56"/>
      <c r="H45" s="56"/>
      <c r="I45" s="56"/>
      <c r="J45" s="56"/>
      <c r="K45" s="56"/>
      <c r="L45" s="1">
        <f>SUM(C45:K45)</f>
        <v>0</v>
      </c>
      <c r="M45" s="20">
        <v>0</v>
      </c>
      <c r="N45" s="1">
        <f>+L45-M45</f>
        <v>0</v>
      </c>
      <c r="O45" s="52">
        <f>SUM(L46:N46)</f>
        <v>0</v>
      </c>
    </row>
    <row r="46" spans="1:15" ht="9.75" customHeight="1">
      <c r="A46" s="9"/>
      <c r="B46" s="10"/>
      <c r="C46" s="55"/>
      <c r="D46" s="55"/>
      <c r="E46" s="55"/>
      <c r="F46" s="55"/>
      <c r="G46" s="55"/>
      <c r="H46" s="55"/>
      <c r="I46" s="55"/>
      <c r="J46" s="55"/>
      <c r="K46" s="55"/>
      <c r="L46" s="8">
        <f>SUM(C46:K46)</f>
        <v>0</v>
      </c>
      <c r="M46" s="8"/>
      <c r="N46" s="7"/>
      <c r="O46" s="7" t="s">
        <v>7</v>
      </c>
    </row>
    <row r="47" spans="1:15" ht="24.75" customHeight="1">
      <c r="A47" s="5">
        <v>1</v>
      </c>
      <c r="B47" s="2" t="str">
        <f>LOOKUP(A47,'lookup tables'!$A$2:$A$17,'lookup tables'!$B$2:$B$17)</f>
        <v>Ed Knapp</v>
      </c>
      <c r="C47" s="56"/>
      <c r="D47" s="56"/>
      <c r="E47" s="56"/>
      <c r="F47" s="56"/>
      <c r="G47" s="56"/>
      <c r="H47" s="56"/>
      <c r="I47" s="56"/>
      <c r="J47" s="56"/>
      <c r="K47" s="56"/>
      <c r="L47" s="1">
        <f>SUM(C47:K47)</f>
        <v>0</v>
      </c>
      <c r="M47" s="20">
        <v>0</v>
      </c>
      <c r="N47" s="1">
        <f>+L47-M47</f>
        <v>0</v>
      </c>
      <c r="O47" s="52">
        <f>SUM(L48:N48)</f>
        <v>0</v>
      </c>
    </row>
    <row r="48" spans="1:15" ht="9.75" customHeight="1">
      <c r="A48" s="9"/>
      <c r="B48" s="10"/>
      <c r="C48" s="57"/>
      <c r="D48" s="57"/>
      <c r="E48" s="57"/>
      <c r="F48" s="57"/>
      <c r="G48" s="57"/>
      <c r="H48" s="57"/>
      <c r="I48" s="57"/>
      <c r="J48" s="57"/>
      <c r="K48" s="57"/>
      <c r="L48" s="8">
        <f>SUM(C48:K48)</f>
        <v>0</v>
      </c>
      <c r="M48" s="8" t="s">
        <v>7</v>
      </c>
      <c r="N48" s="8" t="s">
        <v>7</v>
      </c>
      <c r="O48" s="8" t="s">
        <v>7</v>
      </c>
    </row>
    <row r="49" ht="15.75">
      <c r="B49" s="49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2060"/>
  </sheetPr>
  <dimension ref="A1:P43"/>
  <sheetViews>
    <sheetView zoomScalePageLayoutView="0" workbookViewId="0" topLeftCell="A1">
      <selection activeCell="M18" sqref="M18"/>
    </sheetView>
  </sheetViews>
  <sheetFormatPr defaultColWidth="9.00390625" defaultRowHeight="15.75"/>
  <cols>
    <col min="1" max="1" width="4.25390625" style="0" customWidth="1"/>
    <col min="2" max="2" width="13.50390625" style="0" customWidth="1"/>
    <col min="3" max="15" width="5.625" style="0" customWidth="1"/>
  </cols>
  <sheetData>
    <row r="1" spans="1:16" ht="15.75">
      <c r="A1" s="32"/>
      <c r="B1" s="137" t="s">
        <v>11</v>
      </c>
      <c r="C1" s="137">
        <v>6</v>
      </c>
      <c r="D1" s="153" t="str">
        <f>LOOKUP(C1,'lookup tables'!H22:H27,'lookup tables'!I22:I27)</f>
        <v>Blue - S</v>
      </c>
      <c r="E1" s="137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89"/>
    </row>
    <row r="2" spans="1:16" ht="15.75">
      <c r="A2" s="32"/>
      <c r="B2" s="138" t="s">
        <v>1</v>
      </c>
      <c r="C2" s="139">
        <v>1</v>
      </c>
      <c r="D2" s="139">
        <f>+C2+1</f>
        <v>2</v>
      </c>
      <c r="E2" s="139">
        <f aca="true" t="shared" si="0" ref="E2:K2">+D2+1</f>
        <v>3</v>
      </c>
      <c r="F2" s="139">
        <f t="shared" si="0"/>
        <v>4</v>
      </c>
      <c r="G2" s="139">
        <f t="shared" si="0"/>
        <v>5</v>
      </c>
      <c r="H2" s="139">
        <f t="shared" si="0"/>
        <v>6</v>
      </c>
      <c r="I2" s="139">
        <f t="shared" si="0"/>
        <v>7</v>
      </c>
      <c r="J2" s="139">
        <f>+I2+1</f>
        <v>8</v>
      </c>
      <c r="K2" s="140">
        <f t="shared" si="0"/>
        <v>9</v>
      </c>
      <c r="L2" s="139" t="s">
        <v>2</v>
      </c>
      <c r="M2" s="139" t="s">
        <v>5</v>
      </c>
      <c r="N2" s="139" t="s">
        <v>3</v>
      </c>
      <c r="O2" s="139" t="s">
        <v>4</v>
      </c>
      <c r="P2" s="89"/>
    </row>
    <row r="3" spans="1:16" ht="15.75">
      <c r="A3" s="32"/>
      <c r="B3" s="141" t="s">
        <v>10</v>
      </c>
      <c r="C3" s="142">
        <f>LOOKUP($C$1,'lookup tables'!$H$22:$H$27,'lookup tables'!J22:J27)</f>
        <v>5</v>
      </c>
      <c r="D3" s="142">
        <f>LOOKUP($C$1,'lookup tables'!$H$22:$H$27,'lookup tables'!K22:K27)</f>
        <v>4</v>
      </c>
      <c r="E3" s="142">
        <f>LOOKUP($C$1,'lookup tables'!$H$22:$H$27,'lookup tables'!L22:L27)</f>
        <v>5</v>
      </c>
      <c r="F3" s="142">
        <f>LOOKUP($C$1,'lookup tables'!$H$22:$H$27,'lookup tables'!M22:M27)</f>
        <v>4</v>
      </c>
      <c r="G3" s="142">
        <f>LOOKUP($C$1,'lookup tables'!$H$22:$H$27,'lookup tables'!N22:N27)</f>
        <v>4</v>
      </c>
      <c r="H3" s="142">
        <f>LOOKUP($C$1,'lookup tables'!$H$22:$H$27,'lookup tables'!O22:O27)</f>
        <v>3</v>
      </c>
      <c r="I3" s="142">
        <f>LOOKUP($C$1,'lookup tables'!$H$22:$H$27,'lookup tables'!P22:P27)</f>
        <v>5</v>
      </c>
      <c r="J3" s="142">
        <f>LOOKUP($C$1,'lookup tables'!$H$22:$H$27,'lookup tables'!Q22:Q27)</f>
        <v>3</v>
      </c>
      <c r="K3" s="142">
        <f>LOOKUP($C$1,'lookup tables'!$H$22:$H$27,'lookup tables'!R22:R27)</f>
        <v>4</v>
      </c>
      <c r="L3" s="142">
        <f aca="true" t="shared" si="1" ref="L3:L8">SUM(C3:K3)</f>
        <v>37</v>
      </c>
      <c r="M3" s="143"/>
      <c r="N3" s="143"/>
      <c r="O3" s="139" t="s">
        <v>15</v>
      </c>
      <c r="P3" s="89"/>
    </row>
    <row r="4" spans="1:15" ht="15.75">
      <c r="A4" s="5"/>
      <c r="B4" s="28" t="s">
        <v>0</v>
      </c>
      <c r="C4" s="35">
        <f>LOOKUP($C$1,'lookup tables'!$H$10:$H$15,'lookup tables'!J10:J15)</f>
        <v>2</v>
      </c>
      <c r="D4" s="35">
        <f>LOOKUP($C$1,'lookup tables'!$H$10:$H$15,'lookup tables'!K10:K15)</f>
        <v>4</v>
      </c>
      <c r="E4" s="35">
        <f>LOOKUP($C$1,'lookup tables'!$H$10:$H$15,'lookup tables'!L10:L15)</f>
        <v>1</v>
      </c>
      <c r="F4" s="35">
        <f>LOOKUP($C$1,'lookup tables'!$H$10:$H$15,'lookup tables'!M10:M15)</f>
        <v>5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8</v>
      </c>
      <c r="J4" s="35">
        <f>LOOKUP($C$1,'lookup tables'!$H$10:$H$15,'lookup tables'!Q10:Q15)</f>
        <v>7</v>
      </c>
      <c r="K4" s="35">
        <f>LOOKUP($C$1,'lookup tables'!$H$10:$H$15,'lookup tables'!R10:R15)</f>
        <v>9</v>
      </c>
      <c r="L4" s="29">
        <f t="shared" si="1"/>
        <v>45</v>
      </c>
      <c r="M4" s="50"/>
      <c r="N4" s="50"/>
      <c r="O4" s="50"/>
    </row>
    <row r="5" spans="1:15" ht="15.75">
      <c r="A5" s="5">
        <v>6</v>
      </c>
      <c r="B5" s="144" t="str">
        <f>LOOKUP(A5,'lookup tables'!$A$2:$A$17,'lookup tables'!$B$2:$B$17)</f>
        <v>Mark Dentinger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</row>
    <row r="6" spans="1:15" ht="15.75">
      <c r="A6" s="5"/>
      <c r="B6" s="144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15.75">
      <c r="A7" s="5">
        <v>6</v>
      </c>
      <c r="B7" s="144" t="str">
        <f>LOOKUP(A7,'lookup tables'!$A$2:$A$17,'lookup tables'!$B$2:$B$17)</f>
        <v>Mark Dentinger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</row>
    <row r="8" spans="1:15" ht="15.75">
      <c r="A8" s="5"/>
      <c r="B8" s="155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6</v>
      </c>
      <c r="B10" s="144" t="str">
        <f>LOOKUP(A10,'lookup tables'!$A$2:$A$17,'lookup tables'!$B$2:$B$17)</f>
        <v>Mark Dentinger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6" ht="15.75">
      <c r="A11" s="9"/>
      <c r="B11" s="145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11"/>
    </row>
    <row r="12" spans="1:15" ht="15.75">
      <c r="A12" s="5">
        <v>6</v>
      </c>
      <c r="B12" s="144" t="str">
        <f>LOOKUP(A12,'lookup tables'!$A$2:$A$17,'lookup tables'!$B$2:$B$17)</f>
        <v>Mark Dentinger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6" ht="15.75">
      <c r="A13" s="9"/>
      <c r="B13" s="146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11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15.75">
      <c r="A15" s="5">
        <v>6</v>
      </c>
      <c r="B15" s="144" t="str">
        <f>LOOKUP(A15,'lookup tables'!$A$2:$A$17,'lookup tables'!$B$2:$B$17)</f>
        <v>Mark Dentinger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v>0</v>
      </c>
      <c r="N15" s="1">
        <f>+L15-M15</f>
        <v>0</v>
      </c>
      <c r="O15" s="52">
        <f>SUM(L16:N16)</f>
        <v>0</v>
      </c>
    </row>
    <row r="16" spans="1:16" ht="15.75">
      <c r="A16" s="9"/>
      <c r="B16" s="145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11"/>
    </row>
    <row r="17" spans="1:15" ht="15.75">
      <c r="A17" s="5">
        <v>6</v>
      </c>
      <c r="B17" s="144" t="str">
        <f>LOOKUP(A17,'lookup tables'!$A$2:$A$17,'lookup tables'!$B$2:$B$17)</f>
        <v>Mark Dentinger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tables'!$D$2:$D$17)</f>
        <v>0</v>
      </c>
      <c r="N17" s="1">
        <f>+L17-M17</f>
        <v>0</v>
      </c>
      <c r="O17" s="52">
        <f>SUM(L18:N18)</f>
        <v>0</v>
      </c>
    </row>
    <row r="18" spans="1:16" ht="15.75">
      <c r="A18" s="9"/>
      <c r="B18" s="146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11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6</v>
      </c>
      <c r="B20" s="144" t="str">
        <f>LOOKUP(A20,'lookup tables'!$A$2:$A$17,'lookup tables'!$B$2:$B$17)</f>
        <v>Mark Dentinger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6" ht="15.75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11"/>
    </row>
    <row r="22" spans="1:15" ht="15.75">
      <c r="A22" s="5">
        <v>6</v>
      </c>
      <c r="B22" s="144" t="str">
        <f>LOOKUP(A22,'lookup tables'!$A$2:$A$17,'lookup tables'!$B$2:$B$17)</f>
        <v>Mark Dentinger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6" ht="15.75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11"/>
    </row>
    <row r="24" spans="1:15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15.75">
      <c r="A25" s="5">
        <v>6</v>
      </c>
      <c r="B25" s="144" t="str">
        <f>LOOKUP(A25,'lookup tables'!$A$2:$A$17,'lookup tables'!$B$2:$B$17)</f>
        <v>Mark Dentinger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tables'!$D$2:$D$17)</f>
        <v>0</v>
      </c>
      <c r="N25" s="1">
        <f>+L25-M25</f>
        <v>0</v>
      </c>
      <c r="O25" s="52">
        <f>SUM(L26:N26)</f>
        <v>0</v>
      </c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  <c r="P26" s="11"/>
    </row>
    <row r="27" spans="1:15" ht="15.75">
      <c r="A27" s="5">
        <v>6</v>
      </c>
      <c r="B27" s="144" t="str">
        <f>LOOKUP(A27,'lookup tables'!$A$2:$A$17,'lookup tables'!$B$2:$B$17)</f>
        <v>Mark Dentinger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tables'!$D$2:$D$17)</f>
        <v>0</v>
      </c>
      <c r="N27" s="1">
        <f>+L27-M27</f>
        <v>0</v>
      </c>
      <c r="O27" s="52">
        <f>SUM(L28:N28)</f>
        <v>0</v>
      </c>
    </row>
    <row r="28" spans="1:16" ht="15.75">
      <c r="A28" s="9"/>
      <c r="B28" s="146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11"/>
    </row>
    <row r="29" spans="1:15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15.75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tables'!$D$2:$D$17)</f>
        <v>0</v>
      </c>
      <c r="N30" s="1">
        <f>+L30-M30</f>
        <v>0</v>
      </c>
      <c r="O30" s="51">
        <f>SUM(L31:N31)</f>
        <v>0</v>
      </c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 t="s">
        <v>7</v>
      </c>
      <c r="N31" s="8" t="s">
        <v>7</v>
      </c>
      <c r="O31" s="8" t="s">
        <v>7</v>
      </c>
      <c r="P31" s="11"/>
    </row>
    <row r="32" spans="1:15" ht="15.75">
      <c r="A32" s="5">
        <v>6</v>
      </c>
      <c r="B32" s="144" t="str">
        <f>LOOKUP(A32,'lookup tables'!$A$2:$A$17,'lookup tables'!$B$2:$B$17)</f>
        <v>Mark Dentinger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tables'!$D$2:$D$17)</f>
        <v>0</v>
      </c>
      <c r="N32" s="1">
        <f>+L32-M32</f>
        <v>0</v>
      </c>
      <c r="O32" s="51">
        <f>SUM(L33:N33)</f>
        <v>0</v>
      </c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 t="s">
        <v>7</v>
      </c>
      <c r="O33" s="8"/>
      <c r="P33" s="11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15.75">
      <c r="A35" s="5">
        <v>6</v>
      </c>
      <c r="B35" s="144" t="str">
        <f>LOOKUP(A35,'lookup tables'!$A$2:$A$17,'lookup tables'!$B$2:$B$17)</f>
        <v>Mark Dentinger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</row>
    <row r="36" spans="1:16" ht="15.75">
      <c r="A36" s="9"/>
      <c r="B36" s="145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11"/>
    </row>
    <row r="37" spans="1:15" ht="15.75">
      <c r="A37" s="5">
        <v>6</v>
      </c>
      <c r="B37" s="144" t="str">
        <f>LOOKUP(A37,'lookup tables'!$A$2:$A$17,'lookup tables'!$B$2:$B$17)</f>
        <v>Mark Dentinger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</row>
    <row r="38" spans="1:16" ht="15.75">
      <c r="A38" s="9"/>
      <c r="B38" s="146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11"/>
    </row>
    <row r="39" spans="1:15" ht="15.75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15.75">
      <c r="A40" s="5">
        <v>6</v>
      </c>
      <c r="B40" s="144" t="str">
        <f>LOOKUP(A40,'lookup tables'!$A$2:$A$17,'lookup tables'!$B$2:$B$17)</f>
        <v>Mark Dentinger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tables'!$D$2:$D$17)</f>
        <v>0</v>
      </c>
      <c r="N40" s="1">
        <f>+L40-M40</f>
        <v>0</v>
      </c>
      <c r="O40" s="51">
        <f>SUM(L41:N41)</f>
        <v>0</v>
      </c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11"/>
    </row>
    <row r="42" spans="1:15" ht="15.75">
      <c r="A42" s="5">
        <v>6</v>
      </c>
      <c r="B42" s="144" t="str">
        <f>LOOKUP(A42,'lookup tables'!$A$2:$A$17,'lookup tables'!$B$2:$B$17)</f>
        <v>Mark Dentinger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tables'!$D$2:$D$17)</f>
        <v>0</v>
      </c>
      <c r="N42" s="1">
        <f>+L42-M42</f>
        <v>0</v>
      </c>
      <c r="O42" s="51">
        <f>SUM(L43:N43)</f>
        <v>0</v>
      </c>
    </row>
    <row r="43" spans="1:16" ht="15.75">
      <c r="A43" s="9"/>
      <c r="B43" s="147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 t="s">
        <v>7</v>
      </c>
      <c r="N43" s="8"/>
      <c r="O43" s="8"/>
      <c r="P43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O48"/>
  <sheetViews>
    <sheetView zoomScalePageLayoutView="0" workbookViewId="0" topLeftCell="A1">
      <selection activeCell="N7" sqref="N7"/>
    </sheetView>
  </sheetViews>
  <sheetFormatPr defaultColWidth="9.00390625" defaultRowHeight="15.75"/>
  <cols>
    <col min="1" max="1" width="4.25390625" style="0" customWidth="1"/>
    <col min="3" max="15" width="5.625" style="0" customWidth="1"/>
  </cols>
  <sheetData>
    <row r="1" spans="1:15" ht="20.25" customHeight="1">
      <c r="A1" s="5"/>
      <c r="B1" s="38" t="s">
        <v>11</v>
      </c>
      <c r="C1" s="38">
        <v>1</v>
      </c>
      <c r="D1" s="38" t="str">
        <f>LOOKUP(C1,'lookup tables'!H22:H24,'lookup tables'!I22:I24)</f>
        <v>White 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.75" customHeight="1">
      <c r="A2" s="5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</row>
    <row r="3" spans="1:15" ht="20.25" customHeight="1">
      <c r="A3" s="5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</row>
    <row r="4" spans="1:15" ht="20.25" customHeight="1">
      <c r="A4" s="5"/>
      <c r="B4" s="71" t="s">
        <v>0</v>
      </c>
      <c r="C4" s="75">
        <f>LOOKUP($C$1,'lookup tables'!$H$10:$H$12,'lookup tables'!J10:J12)</f>
        <v>6</v>
      </c>
      <c r="D4" s="75">
        <f>LOOKUP($C$1,'lookup tables'!$H$10:$H$12,'lookup tables'!K10:K12)</f>
        <v>7</v>
      </c>
      <c r="E4" s="75">
        <f>LOOKUP($C$1,'lookup tables'!$H$10:$H$12,'lookup tables'!L10:L12)</f>
        <v>1</v>
      </c>
      <c r="F4" s="75">
        <f>LOOKUP($C$1,'lookup tables'!$H$10:$H$12,'lookup tables'!M10:M12)</f>
        <v>5</v>
      </c>
      <c r="G4" s="75">
        <f>LOOKUP($C$1,'lookup tables'!$H$10:$H$12,'lookup tables'!N10:N12)</f>
        <v>3</v>
      </c>
      <c r="H4" s="75">
        <f>LOOKUP($C$1,'lookup tables'!$H$10:$H$12,'lookup tables'!O10:O12)</f>
        <v>8</v>
      </c>
      <c r="I4" s="75">
        <f>LOOKUP($C$1,'lookup tables'!$H$10:$H$12,'lookup tables'!P10:P12)</f>
        <v>2</v>
      </c>
      <c r="J4" s="75">
        <f>LOOKUP($C$1,'lookup tables'!$H$10:$H$12,'lookup tables'!Q10:Q12)</f>
        <v>9</v>
      </c>
      <c r="K4" s="75">
        <f>LOOKUP($C$1,'lookup tables'!$H$10:$H$12,'lookup tables'!R10:R12)</f>
        <v>4</v>
      </c>
      <c r="L4" s="75">
        <f t="shared" si="1"/>
        <v>45</v>
      </c>
      <c r="M4" s="77"/>
      <c r="N4" s="77"/>
      <c r="O4" s="77"/>
    </row>
    <row r="5" spans="1:15" ht="24.75" customHeight="1">
      <c r="A5" s="5">
        <v>16</v>
      </c>
      <c r="B5" s="2" t="str">
        <f>LOOKUP(A5,'lookup tables'!$A$2:$A$17,'lookup tables'!$B$2:$B$17)</f>
        <v>Brad VanAuken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1"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13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 t="s">
        <v>7</v>
      </c>
    </row>
    <row r="7" spans="1:15" ht="24.75" customHeight="1">
      <c r="A7" s="5">
        <v>16</v>
      </c>
      <c r="B7" s="2" t="str">
        <f>LOOKUP(A7,'lookup tables'!$A$2:$A$17,'lookup tables'!$B$2:$B$17)</f>
        <v>Brad VanAuken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1"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37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 t="s">
        <v>7</v>
      </c>
    </row>
    <row r="9" spans="1:15" ht="15" customHeight="1">
      <c r="A9" s="5"/>
      <c r="B9" s="99" t="s">
        <v>7</v>
      </c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</row>
    <row r="10" spans="1:15" ht="24.75" customHeight="1">
      <c r="A10" s="5">
        <v>16</v>
      </c>
      <c r="B10" s="2" t="str">
        <f>LOOKUP(A10,'lookup tables'!$A$2:$A$17,'lookup tables'!$B$2:$B$17)</f>
        <v>Brad VanAuken</v>
      </c>
      <c r="C10" s="54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62"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 t="s">
        <v>7</v>
      </c>
    </row>
    <row r="12" spans="1:15" ht="24.75" customHeight="1">
      <c r="A12" s="5">
        <v>16</v>
      </c>
      <c r="B12" s="2" t="str">
        <f>LOOKUP(A12,'lookup tables'!$A$2:$A$17,'lookup tables'!$B$2:$B$17)</f>
        <v>Brad VanAuken</v>
      </c>
      <c r="C12" s="54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62"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 t="s">
        <v>7</v>
      </c>
      <c r="O13" s="8" t="s">
        <v>7</v>
      </c>
    </row>
    <row r="14" spans="1:15" ht="15" customHeight="1">
      <c r="A14" s="5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  <c r="N14" s="94"/>
      <c r="O14" s="94"/>
    </row>
    <row r="15" spans="1:15" ht="24.75" customHeight="1">
      <c r="A15" s="5">
        <v>16</v>
      </c>
      <c r="B15" s="2" t="str">
        <f>LOOKUP(A15,'lookup tables'!$A$2:$A$17,'lookup tables'!$B$2:$B$17)</f>
        <v>Brad VanAuken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1"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8" t="s">
        <v>7</v>
      </c>
    </row>
    <row r="17" spans="1:15" ht="24.75" customHeight="1">
      <c r="A17" s="5">
        <v>16</v>
      </c>
      <c r="B17" s="2" t="str">
        <f>LOOKUP(A17,'lookup tables'!$A$2:$A$17,'lookup tables'!$B$2:$B$17)</f>
        <v>Brad VanAuken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1"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 t="s">
        <v>7</v>
      </c>
    </row>
    <row r="19" spans="1:15" ht="15" customHeight="1">
      <c r="A19" s="5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  <c r="N19" s="94"/>
      <c r="O19" s="94"/>
    </row>
    <row r="20" spans="1:15" ht="24.75" customHeight="1">
      <c r="A20" s="5">
        <v>16</v>
      </c>
      <c r="B20" s="2" t="str">
        <f>LOOKUP(A20,'lookup tables'!$A$2:$A$17,'lookup tables'!$B$2:$B$17)</f>
        <v>Brad VanAuken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1"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</row>
    <row r="22" spans="1:15" ht="24.75" customHeight="1">
      <c r="A22" s="5">
        <v>16</v>
      </c>
      <c r="B22" s="2" t="str">
        <f>LOOKUP(A22,'lookup tables'!$A$2:$A$17,'lookup tables'!$B$2:$B$17)</f>
        <v>Brad VanAuken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1"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 t="s">
        <v>7</v>
      </c>
      <c r="O23" s="8" t="s">
        <v>7</v>
      </c>
    </row>
    <row r="24" spans="1:15" ht="15" customHeight="1">
      <c r="A24" s="5"/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  <c r="N24" s="94"/>
      <c r="O24" s="94"/>
    </row>
    <row r="25" spans="1:15" ht="24.75" customHeight="1">
      <c r="A25" s="5">
        <v>16</v>
      </c>
      <c r="B25" s="2" t="str">
        <f>LOOKUP(A25,'lookup tables'!$A$2:$A$17,'lookup tables'!$B$2:$B$17)</f>
        <v>Brad VanAuken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1"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 t="s">
        <v>7</v>
      </c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 t="s">
        <v>7</v>
      </c>
      <c r="O26" s="8" t="s">
        <v>7</v>
      </c>
    </row>
    <row r="27" spans="1:15" ht="24.75" customHeight="1">
      <c r="A27" s="5">
        <v>16</v>
      </c>
      <c r="B27" s="2" t="str">
        <f>LOOKUP(A27,'lookup tables'!$A$2:$A$17,'lookup tables'!$B$2:$B$17)</f>
        <v>Brad VanAuken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1"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 t="s">
        <v>7</v>
      </c>
      <c r="N28" s="8" t="s">
        <v>7</v>
      </c>
      <c r="O28" s="8" t="s">
        <v>7</v>
      </c>
    </row>
    <row r="29" spans="1:15" ht="15" customHeight="1">
      <c r="A29" s="5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4"/>
      <c r="M29" s="94"/>
      <c r="N29" s="94"/>
      <c r="O29" s="94"/>
    </row>
    <row r="30" spans="1:15" ht="24.75" customHeight="1">
      <c r="A30" s="5">
        <v>16</v>
      </c>
      <c r="B30" s="2" t="str">
        <f>LOOKUP(A30,'lookup tables'!$A$2:$A$17,'lookup tables'!$B$2:$B$17)</f>
        <v>Brad VanAuken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1"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 t="s">
        <v>7</v>
      </c>
      <c r="N31" s="8" t="s">
        <v>7</v>
      </c>
      <c r="O31" s="8" t="s">
        <v>7</v>
      </c>
    </row>
    <row r="32" spans="1:15" ht="24.75" customHeight="1">
      <c r="A32" s="5">
        <v>16</v>
      </c>
      <c r="B32" s="2" t="str">
        <f>LOOKUP(A32,'lookup tables'!$A$2:$A$17,'lookup tables'!$B$2:$B$17)</f>
        <v>Brad VanAuken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1"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 t="s">
        <v>7</v>
      </c>
      <c r="O33" s="8" t="s">
        <v>7</v>
      </c>
    </row>
    <row r="34" spans="1:15" ht="15" customHeight="1">
      <c r="A34" s="5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4"/>
      <c r="M34" s="94"/>
      <c r="N34" s="94"/>
      <c r="O34" s="94"/>
    </row>
    <row r="35" spans="1:15" ht="24.75" customHeight="1">
      <c r="A35" s="5">
        <v>16</v>
      </c>
      <c r="B35" s="2" t="str">
        <f>LOOKUP(A35,'lookup tables'!$A$2:$A$17,'lookup tables'!$B$2:$B$17)</f>
        <v>Brad VanAuken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1"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8">
        <f>SUM(C36:K36)</f>
        <v>0</v>
      </c>
      <c r="M36" s="8" t="s">
        <v>7</v>
      </c>
      <c r="N36" s="8" t="s">
        <v>7</v>
      </c>
      <c r="O36" s="8" t="s">
        <v>7</v>
      </c>
    </row>
    <row r="37" spans="1:15" ht="24.75" customHeight="1">
      <c r="A37" s="5">
        <v>16</v>
      </c>
      <c r="B37" s="2" t="str">
        <f>LOOKUP(A37,'lookup tables'!$A$2:$A$17,'lookup tables'!$B$2:$B$17)</f>
        <v>Brad VanAuken</v>
      </c>
      <c r="C37" s="2"/>
      <c r="D37" s="2"/>
      <c r="E37" s="2"/>
      <c r="F37" s="2"/>
      <c r="G37" s="2"/>
      <c r="H37" s="2"/>
      <c r="I37" s="2"/>
      <c r="J37" s="2"/>
      <c r="K37" s="2"/>
      <c r="L37" s="1">
        <f>SUM(C37:K37)</f>
        <v>0</v>
      </c>
      <c r="M37" s="1"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8">
        <f>SUM(C38:K38)</f>
        <v>0</v>
      </c>
      <c r="M38" s="8" t="s">
        <v>7</v>
      </c>
      <c r="N38" s="8" t="s">
        <v>7</v>
      </c>
      <c r="O38" s="8" t="s">
        <v>7</v>
      </c>
    </row>
    <row r="39" spans="1:15" ht="15" customHeight="1">
      <c r="A39" s="5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24.75" customHeight="1">
      <c r="A40" s="5">
        <v>16</v>
      </c>
      <c r="B40" s="2" t="str">
        <f>LOOKUP(A40,'lookup tables'!$A$2:$A$17,'lookup tables'!$B$2:$B$17)</f>
        <v>Brad VanAuken</v>
      </c>
      <c r="C40" s="2"/>
      <c r="D40" s="2"/>
      <c r="E40" s="2"/>
      <c r="F40" s="2"/>
      <c r="G40" s="2"/>
      <c r="H40" s="2"/>
      <c r="I40" s="2"/>
      <c r="J40" s="2"/>
      <c r="K40" s="2"/>
      <c r="L40" s="1">
        <f>SUM(C40:K40)</f>
        <v>0</v>
      </c>
      <c r="M40" s="1"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8">
        <f>SUM(C41:K41)</f>
        <v>0</v>
      </c>
      <c r="M41" s="8" t="s">
        <v>7</v>
      </c>
      <c r="N41" s="8" t="s">
        <v>7</v>
      </c>
      <c r="O41" s="8" t="s">
        <v>7</v>
      </c>
    </row>
    <row r="42" spans="1:15" ht="24.75" customHeight="1">
      <c r="A42" s="5">
        <v>16</v>
      </c>
      <c r="B42" s="2" t="str">
        <f>LOOKUP(A42,'lookup tables'!$A$2:$A$17,'lookup tables'!$B$2:$B$17)</f>
        <v>Brad VanAuken</v>
      </c>
      <c r="C42" s="2"/>
      <c r="D42" s="2"/>
      <c r="E42" s="2"/>
      <c r="F42" s="2"/>
      <c r="G42" s="2"/>
      <c r="H42" s="2"/>
      <c r="I42" s="2"/>
      <c r="J42" s="2"/>
      <c r="K42" s="2"/>
      <c r="L42" s="1">
        <f>SUM(C42:K42)</f>
        <v>0</v>
      </c>
      <c r="M42" s="1"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8">
        <f>SUM(C43:K43)</f>
        <v>0</v>
      </c>
      <c r="M43" s="8" t="s">
        <v>7</v>
      </c>
      <c r="N43" s="8" t="s">
        <v>7</v>
      </c>
      <c r="O43" s="8" t="s">
        <v>7</v>
      </c>
    </row>
    <row r="44" spans="1:15" ht="15.75">
      <c r="A44" s="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24.75" customHeight="1">
      <c r="A45" s="5">
        <v>16</v>
      </c>
      <c r="B45" s="2" t="str">
        <f>LOOKUP(A45,'lookup tables'!$A$2:$A$17,'lookup tables'!$B$2:$B$17)</f>
        <v>Brad VanAuken</v>
      </c>
      <c r="C45" s="4"/>
      <c r="D45" s="4"/>
      <c r="E45" s="4"/>
      <c r="F45" s="4"/>
      <c r="G45" s="4"/>
      <c r="H45" s="4"/>
      <c r="I45" s="4"/>
      <c r="J45" s="4"/>
      <c r="K45" s="4"/>
      <c r="L45" s="1">
        <f>SUM(C45:K45)</f>
        <v>0</v>
      </c>
      <c r="M45" s="1">
        <v>0</v>
      </c>
      <c r="N45" s="1">
        <f>+L45-M45</f>
        <v>0</v>
      </c>
      <c r="O45" s="52">
        <f>SUM(L46:N46)</f>
        <v>0</v>
      </c>
    </row>
    <row r="46" spans="1:15" ht="9.75" customHeight="1">
      <c r="A46" s="9"/>
      <c r="B46" s="10" t="s">
        <v>7</v>
      </c>
      <c r="C46" s="7"/>
      <c r="D46" s="7"/>
      <c r="E46" s="7"/>
      <c r="F46" s="7"/>
      <c r="G46" s="7"/>
      <c r="H46" s="7"/>
      <c r="I46" s="7"/>
      <c r="J46" s="7"/>
      <c r="K46" s="7"/>
      <c r="L46" s="8">
        <f>SUM(C46:K46)</f>
        <v>0</v>
      </c>
      <c r="M46" s="8" t="s">
        <v>7</v>
      </c>
      <c r="N46" s="7" t="s">
        <v>7</v>
      </c>
      <c r="O46" s="7" t="s">
        <v>7</v>
      </c>
    </row>
    <row r="47" spans="1:15" ht="24.75" customHeight="1">
      <c r="A47" s="5">
        <v>16</v>
      </c>
      <c r="B47" s="2" t="str">
        <f>LOOKUP(A47,'lookup tables'!$A$2:$A$17,'lookup tables'!$B$2:$B$17)</f>
        <v>Brad VanAuken</v>
      </c>
      <c r="C47" s="4"/>
      <c r="D47" s="4"/>
      <c r="E47" s="4"/>
      <c r="F47" s="4"/>
      <c r="G47" s="4"/>
      <c r="H47" s="4"/>
      <c r="I47" s="4"/>
      <c r="J47" s="4"/>
      <c r="K47" s="4"/>
      <c r="L47" s="1">
        <f>SUM(C47:K47)</f>
        <v>0</v>
      </c>
      <c r="M47" s="1">
        <v>0</v>
      </c>
      <c r="N47" s="1">
        <f>+L47-M47</f>
        <v>0</v>
      </c>
      <c r="O47" s="52">
        <f>SUM(L48:N48)</f>
        <v>0</v>
      </c>
    </row>
    <row r="48" spans="1:15" ht="9.75" customHeight="1">
      <c r="A48" s="9"/>
      <c r="B48" s="10" t="s">
        <v>7</v>
      </c>
      <c r="C48" s="7"/>
      <c r="D48" s="7"/>
      <c r="E48" s="7"/>
      <c r="F48" s="7"/>
      <c r="G48" s="7"/>
      <c r="H48" s="7"/>
      <c r="I48" s="7"/>
      <c r="J48" s="7"/>
      <c r="K48" s="7"/>
      <c r="L48" s="8">
        <f>SUM(C48:K48)</f>
        <v>0</v>
      </c>
      <c r="M48" s="8" t="s">
        <v>7</v>
      </c>
      <c r="N48" s="8" t="s">
        <v>7</v>
      </c>
      <c r="O48" s="8" t="s">
        <v>7</v>
      </c>
    </row>
  </sheetData>
  <sheetProtection/>
  <printOptions/>
  <pageMargins left="0.75" right="0.75" top="1" bottom="1" header="0.5" footer="0.5"/>
  <pageSetup horizontalDpi="300" verticalDpi="300" orientation="portrait" scale="9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P48"/>
  <sheetViews>
    <sheetView zoomScalePageLayoutView="0" workbookViewId="0" topLeftCell="A1">
      <selection activeCell="N10" sqref="N10"/>
    </sheetView>
  </sheetViews>
  <sheetFormatPr defaultColWidth="9.00390625" defaultRowHeight="15.75"/>
  <cols>
    <col min="1" max="1" width="4.25390625" style="0" customWidth="1"/>
    <col min="3" max="15" width="5.625" style="0" customWidth="1"/>
  </cols>
  <sheetData>
    <row r="1" spans="1:16" ht="20.25" customHeight="1">
      <c r="A1" s="5"/>
      <c r="B1" s="70" t="s">
        <v>11</v>
      </c>
      <c r="C1" s="70">
        <v>3</v>
      </c>
      <c r="D1" s="70" t="str">
        <f>LOOKUP(C1,'lookup tables'!H22:H24,'lookup tables'!I22:I24)</f>
        <v>Blue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2"/>
    </row>
    <row r="2" spans="1:16" ht="24.75" customHeight="1">
      <c r="A2" s="5"/>
      <c r="B2" s="64" t="s">
        <v>1</v>
      </c>
      <c r="C2" s="65">
        <v>1</v>
      </c>
      <c r="D2" s="65">
        <f>+C2+1</f>
        <v>2</v>
      </c>
      <c r="E2" s="65">
        <f aca="true" t="shared" si="0" ref="E2:K2">+D2+1</f>
        <v>3</v>
      </c>
      <c r="F2" s="65">
        <f t="shared" si="0"/>
        <v>4</v>
      </c>
      <c r="G2" s="65">
        <f t="shared" si="0"/>
        <v>5</v>
      </c>
      <c r="H2" s="65">
        <f t="shared" si="0"/>
        <v>6</v>
      </c>
      <c r="I2" s="65">
        <f t="shared" si="0"/>
        <v>7</v>
      </c>
      <c r="J2" s="65">
        <f>+I2+1</f>
        <v>8</v>
      </c>
      <c r="K2" s="66">
        <f t="shared" si="0"/>
        <v>9</v>
      </c>
      <c r="L2" s="65" t="s">
        <v>2</v>
      </c>
      <c r="M2" s="65" t="s">
        <v>5</v>
      </c>
      <c r="N2" s="65" t="s">
        <v>3</v>
      </c>
      <c r="O2" s="65" t="s">
        <v>4</v>
      </c>
      <c r="P2" s="72"/>
    </row>
    <row r="3" spans="1:16" ht="20.25" customHeight="1">
      <c r="A3" s="5"/>
      <c r="B3" s="67" t="s">
        <v>10</v>
      </c>
      <c r="C3" s="68">
        <f>LOOKUP($C$1,'lookup tables'!$H$22:$H$24,'lookup tables'!J22:J24)</f>
        <v>5</v>
      </c>
      <c r="D3" s="68">
        <f>LOOKUP($C$1,'lookup tables'!$H$22:$H$24,'lookup tables'!K22:K24)</f>
        <v>4</v>
      </c>
      <c r="E3" s="68">
        <f>LOOKUP($C$1,'lookup tables'!$H$22:$H$24,'lookup tables'!L22:L24)</f>
        <v>5</v>
      </c>
      <c r="F3" s="68">
        <f>LOOKUP($C$1,'lookup tables'!$H$22:$H$24,'lookup tables'!M22:M24)</f>
        <v>4</v>
      </c>
      <c r="G3" s="68">
        <f>LOOKUP($C$1,'lookup tables'!$H$22:$H$24,'lookup tables'!N22:N24)</f>
        <v>4</v>
      </c>
      <c r="H3" s="68">
        <f>LOOKUP($C$1,'lookup tables'!$H$22:$H$24,'lookup tables'!O22:O24)</f>
        <v>3</v>
      </c>
      <c r="I3" s="68">
        <f>LOOKUP($C$1,'lookup tables'!$H$22:$H$24,'lookup tables'!P22:P24)</f>
        <v>5</v>
      </c>
      <c r="J3" s="68">
        <f>LOOKUP($C$1,'lookup tables'!$H$22:$H$24,'lookup tables'!Q22:Q24)</f>
        <v>3</v>
      </c>
      <c r="K3" s="68">
        <f>LOOKUP($C$1,'lookup tables'!$H$22:$H$24,'lookup tables'!R22:R24)</f>
        <v>4</v>
      </c>
      <c r="L3" s="68">
        <f aca="true" t="shared" si="1" ref="L3:L8">SUM(C3:K3)</f>
        <v>37</v>
      </c>
      <c r="M3" s="69"/>
      <c r="N3" s="69"/>
      <c r="O3" s="65" t="s">
        <v>15</v>
      </c>
      <c r="P3" s="72"/>
    </row>
    <row r="4" spans="1:16" ht="20.25" customHeight="1">
      <c r="A4" s="5"/>
      <c r="B4" s="78" t="s">
        <v>0</v>
      </c>
      <c r="C4" s="35">
        <f>LOOKUP($C$1,'lookup tables'!$H$10:$H$12,'lookup tables'!J10:J12)</f>
        <v>3</v>
      </c>
      <c r="D4" s="35">
        <f>LOOKUP($C$1,'lookup tables'!$H$10:$H$12,'lookup tables'!K10:K12)</f>
        <v>6</v>
      </c>
      <c r="E4" s="35">
        <f>LOOKUP($C$1,'lookup tables'!$H$10:$H$12,'lookup tables'!L10:L12)</f>
        <v>1</v>
      </c>
      <c r="F4" s="35">
        <f>LOOKUP($C$1,'lookup tables'!$H$10:$H$12,'lookup tables'!M10:M12)</f>
        <v>7</v>
      </c>
      <c r="G4" s="35">
        <f>LOOKUP($C$1,'lookup tables'!$H$10:$H$12,'lookup tables'!N10:N12)</f>
        <v>2</v>
      </c>
      <c r="H4" s="35">
        <f>LOOKUP($C$1,'lookup tables'!$H$10:$H$12,'lookup tables'!O10:O12)</f>
        <v>8</v>
      </c>
      <c r="I4" s="35">
        <f>LOOKUP($C$1,'lookup tables'!$H$10:$H$12,'lookup tables'!P10:P12)</f>
        <v>5</v>
      </c>
      <c r="J4" s="35">
        <f>LOOKUP($C$1,'lookup tables'!$H$10:$H$12,'lookup tables'!Q10:Q12)</f>
        <v>9</v>
      </c>
      <c r="K4" s="35">
        <f>LOOKUP($C$1,'lookup tables'!$H$10:$H$12,'lookup tables'!R10:R12)</f>
        <v>4</v>
      </c>
      <c r="L4" s="35">
        <f t="shared" si="1"/>
        <v>45</v>
      </c>
      <c r="M4" s="36"/>
      <c r="N4" s="36"/>
      <c r="O4" s="36"/>
      <c r="P4" s="30"/>
    </row>
    <row r="5" spans="1:16" ht="24.75" customHeight="1">
      <c r="A5" s="5">
        <v>5</v>
      </c>
      <c r="B5" s="2" t="str">
        <f>LOOKUP(A5,'lookup tables'!$A$2:$A$17,'lookup tables'!$B$2:$B$17)</f>
        <v>Jim Ferro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1">
        <v>0</v>
      </c>
      <c r="N5" s="1">
        <f>+L5-M5</f>
        <v>0</v>
      </c>
      <c r="O5" s="52">
        <f>SUM(L6:N6)</f>
        <v>0</v>
      </c>
      <c r="P5" s="88"/>
    </row>
    <row r="6" spans="1:16" ht="9.75" customHeight="1">
      <c r="A6" s="5"/>
      <c r="B6" s="13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 t="s">
        <v>7</v>
      </c>
      <c r="O6" s="8" t="s">
        <v>7</v>
      </c>
      <c r="P6" s="5"/>
    </row>
    <row r="7" spans="1:16" ht="24.75" customHeight="1">
      <c r="A7" s="5">
        <v>5</v>
      </c>
      <c r="B7" s="2" t="str">
        <f>LOOKUP(A7,'lookup tables'!$A$2:$A$17,'lookup tables'!$B$2:$B$17)</f>
        <v>Jim Ferro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1">
        <v>0</v>
      </c>
      <c r="N7" s="1">
        <f>+L7-M7</f>
        <v>0</v>
      </c>
      <c r="O7" s="52">
        <f>SUM(L8:N8)</f>
        <v>0</v>
      </c>
      <c r="P7" s="88"/>
    </row>
    <row r="8" spans="1:16" ht="9.75" customHeight="1">
      <c r="A8" s="5" t="s">
        <v>7</v>
      </c>
      <c r="B8" s="37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 t="s">
        <v>7</v>
      </c>
      <c r="P8" s="5"/>
    </row>
    <row r="9" spans="1:15" ht="15" customHeight="1">
      <c r="A9" s="5"/>
      <c r="B9" s="99"/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</row>
    <row r="10" spans="1:15" ht="24.75" customHeight="1">
      <c r="A10" s="5">
        <v>5</v>
      </c>
      <c r="B10" s="2" t="str">
        <f>LOOKUP(A10,'lookup tables'!$A$2:$A$17,'lookup tables'!$B$2:$B$17)</f>
        <v>Jim Ferro</v>
      </c>
      <c r="C10" s="2"/>
      <c r="D10" s="2"/>
      <c r="E10" s="2"/>
      <c r="F10" s="2"/>
      <c r="G10" s="2"/>
      <c r="H10" s="2"/>
      <c r="I10" s="2"/>
      <c r="J10" s="2"/>
      <c r="K10" s="2"/>
      <c r="L10" s="1">
        <f>SUM(C10:K10)</f>
        <v>0</v>
      </c>
      <c r="M10" s="1"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 t="s">
        <v>7</v>
      </c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8">
        <f>SUM(C11:K11)</f>
        <v>0</v>
      </c>
      <c r="M11" s="8"/>
      <c r="N11" s="8"/>
      <c r="O11" s="8" t="s">
        <v>7</v>
      </c>
    </row>
    <row r="12" spans="1:15" ht="24.75" customHeight="1">
      <c r="A12" s="5">
        <v>5</v>
      </c>
      <c r="B12" s="2" t="str">
        <f>LOOKUP(A12,'lookup tables'!$A$2:$A$17,'lookup tables'!$B$2:$B$17)</f>
        <v>Jim Ferro</v>
      </c>
      <c r="C12" s="2"/>
      <c r="D12" s="2"/>
      <c r="E12" s="2"/>
      <c r="F12" s="2"/>
      <c r="G12" s="2"/>
      <c r="H12" s="2"/>
      <c r="I12" s="2"/>
      <c r="J12" s="2"/>
      <c r="K12" s="2"/>
      <c r="L12" s="1">
        <f>SUM(C12:K12)</f>
        <v>0</v>
      </c>
      <c r="M12" s="1"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 t="s">
        <v>7</v>
      </c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 t="s">
        <v>7</v>
      </c>
    </row>
    <row r="14" spans="1:15" ht="15" customHeight="1">
      <c r="A14" s="5"/>
      <c r="B14" s="99"/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  <c r="N14" s="94"/>
      <c r="O14" s="94"/>
    </row>
    <row r="15" spans="1:15" ht="24.75" customHeight="1">
      <c r="A15" s="5">
        <v>5</v>
      </c>
      <c r="B15" s="2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1">
        <v>0</v>
      </c>
      <c r="N15" s="1">
        <f>+L15-M15</f>
        <v>0</v>
      </c>
      <c r="O15" s="52">
        <f>SUM(L16:N16)</f>
        <v>0</v>
      </c>
    </row>
    <row r="16" spans="1:15" s="11" customFormat="1" ht="9.75" customHeight="1">
      <c r="A16" s="9" t="s">
        <v>7</v>
      </c>
      <c r="B16" s="12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 t="s">
        <v>7</v>
      </c>
      <c r="N16" s="8" t="s">
        <v>7</v>
      </c>
      <c r="O16" s="8" t="s">
        <v>7</v>
      </c>
    </row>
    <row r="17" spans="1:15" ht="24.75" customHeight="1">
      <c r="A17" s="5">
        <v>5</v>
      </c>
      <c r="B17" s="2" t="str">
        <f>LOOKUP(A17,'lookup tables'!$A$2:$A$17,'lookup tables'!$B$2:$B$17)</f>
        <v>Jim Ferro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1"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8" t="s">
        <v>7</v>
      </c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 t="s">
        <v>7</v>
      </c>
      <c r="O18" s="8" t="s">
        <v>7</v>
      </c>
    </row>
    <row r="19" spans="1:15" ht="15" customHeight="1">
      <c r="A19" s="5"/>
      <c r="B19" s="99" t="s">
        <v>7</v>
      </c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  <c r="N19" s="94"/>
      <c r="O19" s="94"/>
    </row>
    <row r="20" spans="1:15" ht="24.75" customHeight="1">
      <c r="A20" s="5">
        <v>5</v>
      </c>
      <c r="B20" s="2" t="str">
        <f>LOOKUP(A20,'lookup tables'!$A$2:$A$17,'lookup tables'!$B$2:$B$17)</f>
        <v>Jim Ferro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1"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</row>
    <row r="22" spans="1:15" ht="24.75" customHeight="1">
      <c r="A22" s="5">
        <v>5</v>
      </c>
      <c r="B22" s="2" t="str">
        <f>LOOKUP(A22,'lookup tables'!$A$2:$A$17,'lookup tables'!$B$2:$B$17)</f>
        <v>Jim Ferro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1"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 t="s">
        <v>7</v>
      </c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 t="s">
        <v>7</v>
      </c>
      <c r="O23" s="8" t="s">
        <v>7</v>
      </c>
    </row>
    <row r="24" spans="1:15" ht="15" customHeight="1">
      <c r="A24" s="5"/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  <c r="N24" s="94"/>
      <c r="O24" s="94"/>
    </row>
    <row r="25" spans="1:15" ht="24.75" customHeight="1">
      <c r="A25" s="5">
        <v>5</v>
      </c>
      <c r="B25" s="2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1"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 t="s">
        <v>7</v>
      </c>
      <c r="B26" s="12" t="s">
        <v>7</v>
      </c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 t="s">
        <v>7</v>
      </c>
      <c r="O26" s="8" t="s">
        <v>7</v>
      </c>
    </row>
    <row r="27" spans="1:15" ht="24.75" customHeight="1">
      <c r="A27" s="5">
        <v>5</v>
      </c>
      <c r="B27" s="2" t="str">
        <f>LOOKUP(A27,'lookup tables'!$A$2:$A$17,'lookup tables'!$B$2:$B$17)</f>
        <v>Jim Ferro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1"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 t="s">
        <v>7</v>
      </c>
      <c r="N28" s="8" t="s">
        <v>7</v>
      </c>
      <c r="O28" s="8" t="s">
        <v>7</v>
      </c>
    </row>
    <row r="29" spans="1:15" ht="15" customHeight="1">
      <c r="A29" s="5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4"/>
      <c r="M29" s="94"/>
      <c r="N29" s="94"/>
      <c r="O29" s="94"/>
    </row>
    <row r="30" spans="1:15" ht="24.75" customHeight="1">
      <c r="A30" s="5">
        <v>5</v>
      </c>
      <c r="B30" s="2" t="str">
        <f>LOOKUP(A30,'lookup tables'!$A$2:$A$17,'lookup tables'!$B$2:$B$17)</f>
        <v>Jim Ferro</v>
      </c>
      <c r="C30" s="2"/>
      <c r="D30" s="2"/>
      <c r="E30" s="2"/>
      <c r="F30" s="2"/>
      <c r="G30" s="2"/>
      <c r="H30" s="2"/>
      <c r="I30" s="2"/>
      <c r="J30" s="2"/>
      <c r="K30" s="2"/>
      <c r="L30" s="1">
        <f>SUM(C30:K30)</f>
        <v>0</v>
      </c>
      <c r="M30" s="1"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8">
        <f>SUM(C31:K31)</f>
        <v>0</v>
      </c>
      <c r="M31" s="8" t="s">
        <v>7</v>
      </c>
      <c r="N31" s="8" t="s">
        <v>7</v>
      </c>
      <c r="O31" s="8" t="s">
        <v>7</v>
      </c>
    </row>
    <row r="32" spans="1:15" ht="24.75" customHeight="1">
      <c r="A32" s="5">
        <v>5</v>
      </c>
      <c r="B32" s="2" t="str">
        <f>LOOKUP(A32,'lookup tables'!$A$2:$A$17,'lookup tables'!$B$2:$B$17)</f>
        <v>Jim Ferro</v>
      </c>
      <c r="C32" s="2"/>
      <c r="D32" s="2"/>
      <c r="E32" s="2"/>
      <c r="F32" s="2"/>
      <c r="G32" s="2"/>
      <c r="H32" s="2"/>
      <c r="I32" s="2"/>
      <c r="J32" s="2"/>
      <c r="K32" s="2"/>
      <c r="L32" s="1">
        <f>SUM(C32:K32)</f>
        <v>0</v>
      </c>
      <c r="M32" s="1"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8">
        <f>SUM(C33:K33)</f>
        <v>0</v>
      </c>
      <c r="M33" s="8" t="s">
        <v>7</v>
      </c>
      <c r="N33" s="8" t="s">
        <v>7</v>
      </c>
      <c r="O33" s="8" t="s">
        <v>7</v>
      </c>
    </row>
    <row r="34" spans="1:15" ht="15" customHeight="1">
      <c r="A34" s="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24.75" customHeight="1">
      <c r="A35" s="5">
        <v>5</v>
      </c>
      <c r="B35" s="2" t="str">
        <f>LOOKUP(A35,'lookup tables'!$A$2:$A$17,'lookup tables'!$B$2:$B$17)</f>
        <v>Jim Ferro</v>
      </c>
      <c r="C35" s="2"/>
      <c r="D35" s="2"/>
      <c r="E35" s="2"/>
      <c r="F35" s="2"/>
      <c r="G35" s="2"/>
      <c r="H35" s="2"/>
      <c r="I35" s="2"/>
      <c r="J35" s="2"/>
      <c r="K35" s="2"/>
      <c r="L35" s="1">
        <f>SUM(C35:K35)</f>
        <v>0</v>
      </c>
      <c r="M35" s="1"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8">
        <f>SUM(C36:K36)</f>
        <v>0</v>
      </c>
      <c r="M36" s="8" t="s">
        <v>7</v>
      </c>
      <c r="N36" s="8" t="s">
        <v>7</v>
      </c>
      <c r="O36" s="8" t="s">
        <v>7</v>
      </c>
    </row>
    <row r="37" spans="1:15" ht="24.75" customHeight="1">
      <c r="A37" s="5">
        <v>5</v>
      </c>
      <c r="B37" s="2" t="str">
        <f>LOOKUP(A37,'lookup tables'!$A$2:$A$17,'lookup tables'!$B$2:$B$17)</f>
        <v>Jim Ferro</v>
      </c>
      <c r="C37" s="2"/>
      <c r="D37" s="2"/>
      <c r="E37" s="2"/>
      <c r="F37" s="2"/>
      <c r="G37" s="2"/>
      <c r="H37" s="2"/>
      <c r="I37" s="2"/>
      <c r="J37" s="2"/>
      <c r="K37" s="2"/>
      <c r="L37" s="1">
        <f>SUM(C37:K37)</f>
        <v>0</v>
      </c>
      <c r="M37" s="1">
        <v>0</v>
      </c>
      <c r="N37" s="1">
        <f>+L37-M37</f>
        <v>0</v>
      </c>
      <c r="O37" s="52">
        <f>SUM(L38:N38)</f>
        <v>0</v>
      </c>
    </row>
    <row r="38" spans="1:16" s="11" customFormat="1" ht="9.75" customHeight="1">
      <c r="A38" s="9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8">
        <f>SUM(C38:K38)</f>
        <v>0</v>
      </c>
      <c r="M38" s="8" t="s">
        <v>7</v>
      </c>
      <c r="N38" s="8" t="s">
        <v>7</v>
      </c>
      <c r="O38" s="8" t="s">
        <v>7</v>
      </c>
      <c r="P38" s="11" t="s">
        <v>7</v>
      </c>
    </row>
    <row r="39" spans="1:15" ht="15" customHeight="1">
      <c r="A39" s="5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24.75" customHeight="1">
      <c r="A40" s="5">
        <v>5</v>
      </c>
      <c r="B40" s="2" t="str">
        <f>LOOKUP(A40,'lookup tables'!$A$2:$A$17,'lookup tables'!$B$2:$B$17)</f>
        <v>Jim Ferro</v>
      </c>
      <c r="C40" s="2"/>
      <c r="D40" s="2"/>
      <c r="E40" s="2"/>
      <c r="F40" s="2"/>
      <c r="G40" s="2"/>
      <c r="H40" s="2"/>
      <c r="I40" s="2"/>
      <c r="J40" s="2"/>
      <c r="K40" s="2"/>
      <c r="L40" s="1">
        <f>SUM(C40:K40)</f>
        <v>0</v>
      </c>
      <c r="M40" s="1"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8">
        <f>SUM(C41:K41)</f>
        <v>0</v>
      </c>
      <c r="M41" s="8" t="s">
        <v>7</v>
      </c>
      <c r="N41" s="8" t="s">
        <v>7</v>
      </c>
      <c r="O41" s="8" t="s">
        <v>7</v>
      </c>
    </row>
    <row r="42" spans="1:15" ht="24.75" customHeight="1">
      <c r="A42" s="5">
        <v>5</v>
      </c>
      <c r="B42" s="2" t="str">
        <f>LOOKUP(A42,'lookup tables'!$A$2:$A$17,'lookup tables'!$B$2:$B$17)</f>
        <v>Jim Ferro</v>
      </c>
      <c r="C42" s="2"/>
      <c r="D42" s="2"/>
      <c r="E42" s="2"/>
      <c r="F42" s="2"/>
      <c r="G42" s="2"/>
      <c r="H42" s="2"/>
      <c r="I42" s="2"/>
      <c r="J42" s="2"/>
      <c r="K42" s="2"/>
      <c r="L42" s="1">
        <f>SUM(C42:K42)</f>
        <v>0</v>
      </c>
      <c r="M42" s="1"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8">
        <f>SUM(C43:K43)</f>
        <v>0</v>
      </c>
      <c r="M43" s="8" t="s">
        <v>7</v>
      </c>
      <c r="N43" s="8" t="s">
        <v>7</v>
      </c>
      <c r="O43" s="8" t="s">
        <v>7</v>
      </c>
    </row>
    <row r="44" spans="1:15" ht="15.75">
      <c r="A44" s="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24.75" customHeight="1">
      <c r="A45" s="5">
        <v>5</v>
      </c>
      <c r="B45" s="2" t="str">
        <f>LOOKUP(A45,'lookup tables'!$A$2:$A$17,'lookup tables'!$B$2:$B$17)</f>
        <v>Jim Ferro</v>
      </c>
      <c r="C45" s="16"/>
      <c r="D45" s="16"/>
      <c r="E45" s="4"/>
      <c r="F45" s="4"/>
      <c r="G45" s="4"/>
      <c r="H45" s="4"/>
      <c r="I45" s="4"/>
      <c r="J45" s="4"/>
      <c r="K45" s="4"/>
      <c r="L45" s="1">
        <v>0</v>
      </c>
      <c r="M45" s="1">
        <v>0</v>
      </c>
      <c r="N45" s="1">
        <f>+L45-M45</f>
        <v>0</v>
      </c>
      <c r="O45" s="52">
        <f>SUM(L46:N46)</f>
        <v>0</v>
      </c>
    </row>
    <row r="46" spans="1:15" ht="9.75" customHeight="1">
      <c r="A46" s="9"/>
      <c r="B46" s="10" t="s">
        <v>16</v>
      </c>
      <c r="C46" s="7"/>
      <c r="D46" s="7"/>
      <c r="E46" s="7"/>
      <c r="F46" s="7"/>
      <c r="G46" s="7"/>
      <c r="H46" s="7"/>
      <c r="I46" s="7"/>
      <c r="J46" s="7"/>
      <c r="K46" s="7"/>
      <c r="L46" s="8">
        <f>SUM(C46:K46)</f>
        <v>0</v>
      </c>
      <c r="M46" s="8"/>
      <c r="N46" s="7" t="s">
        <v>7</v>
      </c>
      <c r="O46" s="7" t="s">
        <v>7</v>
      </c>
    </row>
    <row r="47" spans="1:15" ht="24.75" customHeight="1">
      <c r="A47" s="5">
        <v>5</v>
      </c>
      <c r="B47" s="2" t="str">
        <f>LOOKUP(A47,'lookup tables'!$A$2:$A$17,'lookup tables'!$B$2:$B$17)</f>
        <v>Jim Ferro</v>
      </c>
      <c r="C47" s="16"/>
      <c r="D47" s="4"/>
      <c r="E47" s="4"/>
      <c r="F47" s="4"/>
      <c r="G47" s="4"/>
      <c r="H47" s="4"/>
      <c r="I47" s="4"/>
      <c r="J47" s="4"/>
      <c r="K47" s="4"/>
      <c r="L47" s="1">
        <f>SUM(C47:K47)</f>
        <v>0</v>
      </c>
      <c r="M47" s="1">
        <v>0</v>
      </c>
      <c r="N47" s="1">
        <f>+L47-M47</f>
        <v>0</v>
      </c>
      <c r="O47" s="52">
        <f>SUM(L48:N48)</f>
        <v>0</v>
      </c>
    </row>
    <row r="48" spans="1:15" ht="9.75" customHeight="1">
      <c r="A48" s="9"/>
      <c r="B48" s="10" t="s">
        <v>16</v>
      </c>
      <c r="C48" s="7"/>
      <c r="D48" s="7"/>
      <c r="E48" s="7"/>
      <c r="F48" s="7"/>
      <c r="G48" s="7"/>
      <c r="H48" s="7"/>
      <c r="I48" s="7"/>
      <c r="J48" s="7"/>
      <c r="K48" s="7"/>
      <c r="L48" s="8">
        <f>SUM(C48:K48)</f>
        <v>0</v>
      </c>
      <c r="M48" s="8" t="s">
        <v>7</v>
      </c>
      <c r="N48" s="8" t="s">
        <v>7</v>
      </c>
      <c r="O48" s="8" t="s">
        <v>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R44"/>
  <sheetViews>
    <sheetView zoomScalePageLayoutView="0" workbookViewId="0" topLeftCell="A21">
      <selection activeCell="M38" sqref="M38"/>
    </sheetView>
  </sheetViews>
  <sheetFormatPr defaultColWidth="9.00390625" defaultRowHeight="24.75" customHeight="1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20.25" customHeight="1">
      <c r="A1" s="116"/>
      <c r="B1" s="38" t="s">
        <v>11</v>
      </c>
      <c r="C1" s="38">
        <v>1</v>
      </c>
      <c r="D1" s="38" t="str">
        <f>LOOKUP(C1,'lookup tables'!H22:H24,'lookup tables'!I22:I24)</f>
        <v>White 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3"/>
    </row>
    <row r="2" spans="1:16" ht="24.75" customHeight="1">
      <c r="A2" s="116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20.25" customHeight="1">
      <c r="A3" s="116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8" ht="20.25" customHeight="1">
      <c r="A4" s="116"/>
      <c r="B4" s="28" t="s">
        <v>0</v>
      </c>
      <c r="C4" s="35">
        <f>LOOKUP($C$1,'lookup tables'!$H$10:$H$12,'lookup tables'!J10:J12)</f>
        <v>6</v>
      </c>
      <c r="D4" s="35">
        <f>LOOKUP($C$1,'lookup tables'!$H$10:$H$12,'lookup tables'!K10:K12)</f>
        <v>7</v>
      </c>
      <c r="E4" s="35">
        <f>LOOKUP($C$1,'lookup tables'!$H$10:$H$12,'lookup tables'!L10:L12)</f>
        <v>1</v>
      </c>
      <c r="F4" s="35">
        <f>LOOKUP($C$1,'lookup tables'!$H$10:$H$12,'lookup tables'!M10:M12)</f>
        <v>5</v>
      </c>
      <c r="G4" s="35">
        <f>LOOKUP($C$1,'lookup tables'!$H$10:$H$12,'lookup tables'!N10:N12)</f>
        <v>3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9</v>
      </c>
      <c r="K4" s="35">
        <f>LOOKUP($C$1,'lookup tables'!$H$10:$H$12,'lookup tables'!R10:R12)</f>
        <v>4</v>
      </c>
      <c r="L4" s="35">
        <f t="shared" si="1"/>
        <v>45</v>
      </c>
      <c r="M4" s="36"/>
      <c r="N4" s="36"/>
      <c r="O4" s="36"/>
      <c r="P4" s="73"/>
      <c r="R4" s="5"/>
    </row>
    <row r="5" spans="1:15" ht="24.75" customHeight="1">
      <c r="A5" s="5">
        <v>1</v>
      </c>
      <c r="B5" s="144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</row>
    <row r="6" spans="1:15" ht="9.75" customHeight="1">
      <c r="A6" s="5"/>
      <c r="B6" s="144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11</v>
      </c>
      <c r="B7" s="144" t="str">
        <f>LOOKUP(A7,'lookup tables'!$A$2:$A$17,'lookup tables'!$B$2:$B$17)</f>
        <v>John Irwin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tables'!$C$2:$C$17)</f>
        <v>10</v>
      </c>
      <c r="N7" s="1">
        <f>+L7-M7</f>
        <v>-10</v>
      </c>
      <c r="O7" s="126">
        <f>SUM(L8:N8)</f>
        <v>0</v>
      </c>
    </row>
    <row r="8" spans="1:15" ht="9.75" customHeight="1">
      <c r="A8" s="5"/>
      <c r="B8" s="155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6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24.75" customHeight="1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tables'!$C$2:$C$17)</f>
        <v>16</v>
      </c>
      <c r="N10" s="1">
        <f>+L10-M10</f>
        <v>-16</v>
      </c>
      <c r="O10" s="51">
        <f>SUM(L11:N11)</f>
        <v>0</v>
      </c>
      <c r="P10" s="5"/>
    </row>
    <row r="11" spans="1:16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/>
      <c r="O11" s="8"/>
      <c r="P11" s="9"/>
    </row>
    <row r="12" spans="1:16" ht="24.75" customHeight="1">
      <c r="A12" s="5">
        <v>12</v>
      </c>
      <c r="B12" s="2" t="str">
        <f>LOOKUP(A12,'lookup tables'!$A$2:$A$17,'lookup tables'!$B$2:$B$17)</f>
        <v>Bill Sano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f>LOOKUP(A12,'lookup tables'!$A$2:$A$17,'lookup tables'!$C$2:$C$17)</f>
        <v>12</v>
      </c>
      <c r="N12" s="1">
        <f>+L12-M12</f>
        <v>-12</v>
      </c>
      <c r="O12" s="51">
        <f>SUM(L13:N13)</f>
        <v>0</v>
      </c>
      <c r="P12" s="5"/>
    </row>
    <row r="13" spans="1:16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9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24.75" customHeight="1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tables'!$C$2:$C$17)</f>
        <v>15</v>
      </c>
      <c r="N15" s="1">
        <f>+L15-M15</f>
        <v>-15</v>
      </c>
      <c r="O15" s="126">
        <f>SUM(L16:N16)</f>
        <v>0</v>
      </c>
      <c r="P15" s="5"/>
    </row>
    <row r="16" spans="1:16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127"/>
      <c r="P16" s="9"/>
    </row>
    <row r="17" spans="1:16" ht="24.75" customHeight="1">
      <c r="A17" s="5">
        <v>13</v>
      </c>
      <c r="B17" s="2" t="str">
        <f>LOOKUP(A17,'lookup tables'!$A$2:$A$17,'lookup tables'!$B$2:$B$17)</f>
        <v>Harvey Gibson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tables'!$C$2:$C$17)</f>
        <v>16</v>
      </c>
      <c r="N17" s="1">
        <f>+L17-M17</f>
        <v>-16</v>
      </c>
      <c r="O17" s="126">
        <f>SUM(L18:N18)</f>
        <v>0</v>
      </c>
      <c r="P17" s="5"/>
    </row>
    <row r="18" spans="1:16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6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24.75" customHeight="1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f>LOOKUP(A20,'lookup tables'!$A$2:$A$17,'lookup tables'!$C$2:$C$17)</f>
        <v>11</v>
      </c>
      <c r="N20" s="1">
        <f>+L20-M20</f>
        <v>-11</v>
      </c>
      <c r="O20" s="51">
        <f>SUM(L21:N21)</f>
        <v>0</v>
      </c>
      <c r="P20" s="5"/>
    </row>
    <row r="21" spans="1:16" s="11" customFormat="1" ht="9.75" customHeight="1">
      <c r="A21" s="9"/>
      <c r="B21" s="12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9"/>
    </row>
    <row r="22" spans="1:16" ht="24.75" customHeight="1">
      <c r="A22" s="5">
        <v>14</v>
      </c>
      <c r="B22" s="2" t="str">
        <f>LOOKUP(A22,'lookup tables'!$A$2:$A$17,'lookup tables'!$B$2:$B$17)</f>
        <v>Tom Zayac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0">
        <f>LOOKUP(A22,'lookup tables'!$A$2:$A$17,'lookup tables'!$C$2:$C$17)</f>
        <v>10</v>
      </c>
      <c r="N22" s="1">
        <f>+L22-M22</f>
        <v>-10</v>
      </c>
      <c r="O22" s="51">
        <f>SUM(L23:N23)</f>
        <v>0</v>
      </c>
      <c r="P22" s="5"/>
    </row>
    <row r="23" spans="1:16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9"/>
    </row>
    <row r="24" spans="1:16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24.75" customHeight="1">
      <c r="A25" s="5">
        <v>5</v>
      </c>
      <c r="B25" s="144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tables'!$C$2:$C$17)</f>
        <v>10</v>
      </c>
      <c r="N25" s="1">
        <f>+L25-M25</f>
        <v>-10</v>
      </c>
      <c r="O25" s="126">
        <f>SUM(L26:N26)</f>
        <v>0</v>
      </c>
      <c r="P25" s="5"/>
    </row>
    <row r="26" spans="1:16" s="11" customFormat="1" ht="9.75" customHeight="1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24.75" customHeight="1">
      <c r="A27" s="5">
        <v>15</v>
      </c>
      <c r="B27" s="144" t="str">
        <f>LOOKUP(A27,'lookup tables'!$A$2:$A$17,'lookup tables'!$B$2:$B$17)</f>
        <v>Rick Huckemeyer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tables'!$C$2:$C$17)</f>
        <v>16</v>
      </c>
      <c r="N27" s="1">
        <f>+L27-M27</f>
        <v>-16</v>
      </c>
      <c r="O27" s="126">
        <f>SUM(L28:N28)</f>
        <v>0</v>
      </c>
      <c r="P27" s="5"/>
    </row>
    <row r="28" spans="1:16" s="11" customFormat="1" ht="9.75" customHeight="1">
      <c r="A28" s="9"/>
      <c r="B28" s="146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" customHeight="1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24.75" customHeight="1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>
        <f>LOOKUP(A30,'lookup tables'!$A$2:$A$17,'lookup tables'!$C$2:$C$17)</f>
        <v>9</v>
      </c>
      <c r="N30" s="1">
        <f>+L30-M30</f>
        <v>-9</v>
      </c>
      <c r="O30" s="51">
        <f>SUM(L31:N31)</f>
        <v>0</v>
      </c>
      <c r="P30" s="5"/>
    </row>
    <row r="31" spans="1:16" s="11" customFormat="1" ht="9.75" customHeight="1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24.75" customHeight="1">
      <c r="A32" s="5">
        <v>16</v>
      </c>
      <c r="B32" s="144" t="str">
        <f>LOOKUP(A32,'lookup tables'!$A$2:$A$17,'lookup tables'!$B$2:$B$17)</f>
        <v>Brad VanAuken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tables'!$C$2:$C$17)</f>
        <v>12</v>
      </c>
      <c r="N32" s="1">
        <f>+L32-M32</f>
        <v>-12</v>
      </c>
      <c r="O32" s="51">
        <f>SUM(L33:N33)</f>
        <v>0</v>
      </c>
      <c r="P32" s="5"/>
    </row>
    <row r="33" spans="1:16" s="11" customFormat="1" ht="9.75" customHeight="1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24.75" customHeight="1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tables'!$C$2:$C$17)</f>
        <v>6</v>
      </c>
      <c r="N35" s="1">
        <f>+L35-M35</f>
        <v>-6</v>
      </c>
      <c r="O35" s="126">
        <f>SUM(L36:N36)</f>
        <v>0</v>
      </c>
      <c r="P35" s="5"/>
    </row>
    <row r="36" spans="1:16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24.75" customHeight="1">
      <c r="A37" s="5">
        <v>9</v>
      </c>
      <c r="B37" s="2" t="str">
        <f>LOOKUP(A37,'lookup tables'!$A$2:$A$17,'lookup tables'!$B$2:$B$17)</f>
        <v>Ed Roche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0">
        <f>LOOKUP(A37,'lookup tables'!$A$2:$A$17,'lookup tables'!$C$2:$C$17)</f>
        <v>16</v>
      </c>
      <c r="N37" s="1">
        <f>+L37-M37</f>
        <v>-16</v>
      </c>
      <c r="O37" s="126">
        <f>SUM(L38:N38)</f>
        <v>0</v>
      </c>
      <c r="P37" s="5"/>
    </row>
    <row r="38" spans="1:16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" customHeight="1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24.75" customHeight="1">
      <c r="A40" s="5">
        <v>8</v>
      </c>
      <c r="B40" s="144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>
        <f>LOOKUP(A40,'lookup tables'!$A$2:$A$17,'lookup tables'!$C$2:$C$17)</f>
        <v>3</v>
      </c>
      <c r="N40" s="1">
        <f>+L40-M40</f>
        <v>-3</v>
      </c>
      <c r="O40" s="51">
        <f>SUM(L41:N41)</f>
        <v>0</v>
      </c>
      <c r="P40" s="5"/>
    </row>
    <row r="41" spans="1:16" s="11" customFormat="1" ht="9.75" customHeight="1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24.75" customHeight="1">
      <c r="A42" s="5">
        <v>10</v>
      </c>
      <c r="B42" s="144" t="str">
        <f>LOOKUP(A42,'lookup tables'!$A$2:$A$17,'lookup tables'!$B$2:$B$17)</f>
        <v>Doug Hampton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tables'!$C$2:$C$17)</f>
        <v>9</v>
      </c>
      <c r="N42" s="1">
        <f>+L42-M42</f>
        <v>-9</v>
      </c>
      <c r="O42" s="51">
        <f>SUM(L43:N43)</f>
        <v>0</v>
      </c>
      <c r="P42" s="5"/>
    </row>
    <row r="43" spans="1:16" s="11" customFormat="1" ht="9.75" customHeight="1">
      <c r="A43" s="9"/>
      <c r="B43" s="152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9"/>
    </row>
    <row r="44" ht="24.75" customHeight="1">
      <c r="P44" s="5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8"/>
  <sheetViews>
    <sheetView zoomScalePageLayoutView="0" workbookViewId="0" topLeftCell="A1">
      <selection activeCell="O45" sqref="O45"/>
    </sheetView>
  </sheetViews>
  <sheetFormatPr defaultColWidth="9.00390625" defaultRowHeight="15.75"/>
  <cols>
    <col min="1" max="1" width="4.25390625" style="0" customWidth="1"/>
    <col min="3" max="15" width="5.625" style="0" customWidth="1"/>
  </cols>
  <sheetData>
    <row r="1" spans="1:15" ht="20.25" customHeight="1">
      <c r="A1" s="5"/>
      <c r="B1" s="32" t="s">
        <v>11</v>
      </c>
      <c r="C1" s="32">
        <v>2</v>
      </c>
      <c r="D1" s="32" t="str">
        <f>LOOKUP(C1,'lookup tables'!H22:H24,'lookup tables'!I22:I24)</f>
        <v>Red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.75" customHeight="1">
      <c r="A2" s="5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</row>
    <row r="3" spans="1:15" ht="20.25" customHeight="1">
      <c r="A3" s="5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</row>
    <row r="4" spans="1:15" ht="20.25" customHeight="1">
      <c r="A4" s="5"/>
      <c r="B4" s="45" t="s">
        <v>0</v>
      </c>
      <c r="C4" s="46">
        <f>LOOKUP($C$1,'lookup tables'!$H$10:$H$12,'lookup tables'!J10:J12)</f>
        <v>5</v>
      </c>
      <c r="D4" s="46">
        <f>LOOKUP($C$1,'lookup tables'!$H$10:$H$12,'lookup tables'!K10:K12)</f>
        <v>3</v>
      </c>
      <c r="E4" s="46">
        <f>LOOKUP($C$1,'lookup tables'!$H$10:$H$12,'lookup tables'!L10:L12)</f>
        <v>1</v>
      </c>
      <c r="F4" s="46">
        <f>LOOKUP($C$1,'lookup tables'!$H$10:$H$12,'lookup tables'!M10:M12)</f>
        <v>9</v>
      </c>
      <c r="G4" s="46">
        <f>LOOKUP($C$1,'lookup tables'!$H$10:$H$12,'lookup tables'!N10:N12)</f>
        <v>6</v>
      </c>
      <c r="H4" s="46">
        <f>LOOKUP($C$1,'lookup tables'!$H$10:$H$12,'lookup tables'!O10:O12)</f>
        <v>8</v>
      </c>
      <c r="I4" s="46">
        <f>LOOKUP($C$1,'lookup tables'!$H$10:$H$12,'lookup tables'!P10:P12)</f>
        <v>2</v>
      </c>
      <c r="J4" s="46">
        <f>LOOKUP($C$1,'lookup tables'!$H$10:$H$12,'lookup tables'!Q10:Q12)</f>
        <v>7</v>
      </c>
      <c r="K4" s="46">
        <f>LOOKUP($C$1,'lookup tables'!$H$10:$H$12,'lookup tables'!R10:R12)</f>
        <v>4</v>
      </c>
      <c r="L4" s="47">
        <f t="shared" si="1"/>
        <v>45</v>
      </c>
      <c r="M4" s="48"/>
      <c r="N4" s="48"/>
      <c r="O4" s="48"/>
    </row>
    <row r="5" spans="1:15" ht="24.75" customHeight="1">
      <c r="A5" s="5">
        <v>16</v>
      </c>
      <c r="B5" s="2" t="str">
        <f>LOOKUP(A5,'lookup tables'!$A$2:$A$17,'lookup tables'!$B$2:$B$17)</f>
        <v>Brad VanAuken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1"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17</v>
      </c>
      <c r="N6" s="8"/>
      <c r="O6" s="8" t="s">
        <v>7</v>
      </c>
    </row>
    <row r="7" spans="1:15" ht="24.75" customHeight="1">
      <c r="A7" s="5">
        <v>16</v>
      </c>
      <c r="B7" s="2" t="str">
        <f>LOOKUP(A7,'lookup tables'!$A$2:$A$17,'lookup tables'!$B$2:$B$17)</f>
        <v>Brad VanAuken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1"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3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 t="s">
        <v>7</v>
      </c>
      <c r="N8" s="8" t="s">
        <v>7</v>
      </c>
      <c r="O8" s="8" t="s">
        <v>7</v>
      </c>
    </row>
    <row r="9" spans="1:15" ht="15" customHeight="1">
      <c r="A9" s="5"/>
      <c r="B9" s="94" t="s">
        <v>7</v>
      </c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</row>
    <row r="10" spans="1:15" ht="24.75" customHeight="1">
      <c r="A10" s="5">
        <v>16</v>
      </c>
      <c r="B10" s="2" t="str">
        <f>LOOKUP(A10,'lookup tables'!$A$2:$A$17,'lookup tables'!$B$2:$B$17)</f>
        <v>Brad VanAuken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1"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 t="s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</row>
    <row r="12" spans="1:15" ht="24.75" customHeight="1">
      <c r="A12" s="5">
        <v>16</v>
      </c>
      <c r="B12" s="2" t="str">
        <f>LOOKUP(A12,'lookup tables'!$A$2:$A$17,'lookup tables'!$B$2:$B$17)</f>
        <v>Brad VanAuken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1"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 t="s">
        <v>7</v>
      </c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/>
      <c r="O13" s="8" t="s">
        <v>7</v>
      </c>
    </row>
    <row r="14" spans="1:15" ht="15" customHeight="1">
      <c r="A14" s="5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  <c r="N14" s="94"/>
      <c r="O14" s="94"/>
    </row>
    <row r="15" spans="1:16" ht="24.75" customHeight="1">
      <c r="A15" s="5">
        <v>16</v>
      </c>
      <c r="B15" s="2" t="str">
        <f>LOOKUP(A15,'lookup tables'!$A$2:$A$17,'lookup tables'!$B$2:$B$17)</f>
        <v>Brad VanAuken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1">
        <v>0</v>
      </c>
      <c r="N15" s="1">
        <f>+L15-M15</f>
        <v>0</v>
      </c>
      <c r="O15" s="52">
        <f>SUM(L16:N16)</f>
        <v>0</v>
      </c>
      <c r="P15" s="5"/>
    </row>
    <row r="16" spans="1:16" s="11" customFormat="1" ht="9.75" customHeight="1">
      <c r="A16" s="9"/>
      <c r="B16" s="12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 t="s">
        <v>7</v>
      </c>
      <c r="N16" s="8" t="s">
        <v>7</v>
      </c>
      <c r="O16" s="8" t="s">
        <v>7</v>
      </c>
      <c r="P16" s="9"/>
    </row>
    <row r="17" spans="1:16" ht="24.75" customHeight="1">
      <c r="A17" s="5">
        <v>16</v>
      </c>
      <c r="B17" s="2" t="str">
        <f>LOOKUP(A17,'lookup tables'!$A$2:$A$17,'lookup tables'!$B$2:$B$17)</f>
        <v>Brad VanAuken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1">
        <v>0</v>
      </c>
      <c r="N17" s="1">
        <f>+L17-M17</f>
        <v>0</v>
      </c>
      <c r="O17" s="52">
        <f>SUM(L18:N18)</f>
        <v>0</v>
      </c>
      <c r="P17" s="5"/>
    </row>
    <row r="18" spans="1:16" s="11" customFormat="1" ht="9.75" customHeight="1">
      <c r="A18" s="9"/>
      <c r="B18" s="8" t="s">
        <v>7</v>
      </c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/>
      <c r="O18" s="8" t="s">
        <v>7</v>
      </c>
      <c r="P18" s="9"/>
    </row>
    <row r="19" spans="1:16" ht="15" customHeight="1">
      <c r="A19" s="5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  <c r="N19" s="94"/>
      <c r="O19" s="94"/>
      <c r="P19" s="5"/>
    </row>
    <row r="20" spans="1:16" ht="24.75" customHeight="1">
      <c r="A20" s="5">
        <v>16</v>
      </c>
      <c r="B20" s="2" t="str">
        <f>LOOKUP(A20,'lookup tables'!$A$2:$A$17,'lookup tables'!$B$2:$B$17)</f>
        <v>Brad VanAuken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1">
        <v>0</v>
      </c>
      <c r="N20" s="1">
        <f>+L20-M20</f>
        <v>0</v>
      </c>
      <c r="O20" s="51">
        <f>SUM(L21:N21)</f>
        <v>0</v>
      </c>
      <c r="P20" s="5"/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</row>
    <row r="22" spans="1:15" ht="24.75" customHeight="1">
      <c r="A22" s="5">
        <v>16</v>
      </c>
      <c r="B22" s="2" t="str">
        <f>LOOKUP(A22,'lookup tables'!$A$2:$A$17,'lookup tables'!$B$2:$B$17)</f>
        <v>Brad VanAuken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1"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 t="s">
        <v>7</v>
      </c>
      <c r="O23" s="8" t="s">
        <v>7</v>
      </c>
    </row>
    <row r="24" spans="1:15" ht="15" customHeight="1">
      <c r="A24" s="5"/>
      <c r="B24" s="99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  <c r="N24" s="94"/>
      <c r="O24" s="94"/>
    </row>
    <row r="25" spans="1:15" ht="24.75" customHeight="1">
      <c r="A25" s="5">
        <v>16</v>
      </c>
      <c r="B25" s="2" t="str">
        <f>LOOKUP(A25,'lookup tables'!$A$2:$A$17,'lookup tables'!$B$2:$B$17)</f>
        <v>Brad VanAuken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1"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</row>
    <row r="27" spans="1:15" ht="24.75" customHeight="1">
      <c r="A27" s="5">
        <v>16</v>
      </c>
      <c r="B27" s="2" t="str">
        <f>LOOKUP(A27,'lookup tables'!$A$2:$A$17,'lookup tables'!$B$2:$B$17)</f>
        <v>Brad VanAuken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1"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 t="s">
        <v>7</v>
      </c>
      <c r="O28" s="8" t="s">
        <v>7</v>
      </c>
    </row>
    <row r="29" spans="1:15" ht="15" customHeight="1">
      <c r="A29" s="5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24.75" customHeight="1">
      <c r="A30" s="5">
        <v>16</v>
      </c>
      <c r="B30" s="2" t="str">
        <f>LOOKUP(A30,'lookup tables'!$A$2:$A$17,'lookup tables'!$B$2:$B$17)</f>
        <v>Brad VanAuken</v>
      </c>
      <c r="C30" s="2"/>
      <c r="D30" s="2"/>
      <c r="E30" s="2"/>
      <c r="F30" s="2"/>
      <c r="G30" s="2"/>
      <c r="H30" s="2"/>
      <c r="I30" s="2"/>
      <c r="J30" s="2"/>
      <c r="K30" s="2"/>
      <c r="L30" s="1">
        <f>SUM(C30:K30)</f>
        <v>0</v>
      </c>
      <c r="M30" s="1"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8">
        <f>SUM(C31:K31)</f>
        <v>0</v>
      </c>
      <c r="M31" s="8" t="s">
        <v>7</v>
      </c>
      <c r="N31" s="8" t="s">
        <v>7</v>
      </c>
      <c r="O31" s="8" t="s">
        <v>7</v>
      </c>
    </row>
    <row r="32" spans="1:15" ht="24.75" customHeight="1">
      <c r="A32" s="5">
        <v>16</v>
      </c>
      <c r="B32" s="2" t="str">
        <f>LOOKUP(A32,'lookup tables'!$A$2:$A$17,'lookup tables'!$B$2:$B$17)</f>
        <v>Brad VanAuken</v>
      </c>
      <c r="C32" s="2"/>
      <c r="D32" s="2"/>
      <c r="E32" s="2"/>
      <c r="F32" s="2"/>
      <c r="G32" s="2"/>
      <c r="H32" s="2"/>
      <c r="I32" s="2"/>
      <c r="J32" s="2"/>
      <c r="K32" s="2"/>
      <c r="L32" s="1">
        <f>SUM(C32:K32)</f>
        <v>0</v>
      </c>
      <c r="M32" s="1"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8">
        <f>SUM(C33:K33)</f>
        <v>0</v>
      </c>
      <c r="M33" s="8" t="s">
        <v>7</v>
      </c>
      <c r="N33" s="8" t="s">
        <v>17</v>
      </c>
      <c r="O33" s="8" t="s">
        <v>7</v>
      </c>
    </row>
    <row r="34" spans="1:15" ht="15" customHeight="1">
      <c r="A34" s="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24.75" customHeight="1">
      <c r="A35" s="5">
        <v>16</v>
      </c>
      <c r="B35" s="2" t="str">
        <f>LOOKUP(A35,'lookup tables'!$A$2:$A$17,'lookup tables'!$B$2:$B$17)</f>
        <v>Brad VanAuken</v>
      </c>
      <c r="C35" s="2"/>
      <c r="D35" s="2"/>
      <c r="E35" s="2"/>
      <c r="F35" s="2"/>
      <c r="G35" s="2"/>
      <c r="H35" s="2"/>
      <c r="I35" s="2"/>
      <c r="J35" s="2"/>
      <c r="K35" s="2"/>
      <c r="L35" s="1">
        <f>SUM(C35:K35)</f>
        <v>0</v>
      </c>
      <c r="M35" s="1"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8">
        <f>SUM(C36:K36)</f>
        <v>0</v>
      </c>
      <c r="M36" s="8" t="s">
        <v>7</v>
      </c>
      <c r="N36" s="8" t="s">
        <v>7</v>
      </c>
      <c r="O36" s="8" t="s">
        <v>7</v>
      </c>
    </row>
    <row r="37" spans="1:15" ht="24.75" customHeight="1">
      <c r="A37" s="5">
        <v>16</v>
      </c>
      <c r="B37" s="2" t="str">
        <f>LOOKUP(A37,'lookup tables'!$A$2:$A$17,'lookup tables'!$B$2:$B$17)</f>
        <v>Brad VanAuken</v>
      </c>
      <c r="C37" s="2"/>
      <c r="D37" s="2"/>
      <c r="E37" s="2"/>
      <c r="F37" s="2"/>
      <c r="G37" s="2"/>
      <c r="H37" s="2"/>
      <c r="I37" s="2"/>
      <c r="J37" s="2"/>
      <c r="K37" s="2"/>
      <c r="L37" s="1">
        <f>SUM(C37:K37)</f>
        <v>0</v>
      </c>
      <c r="M37" s="1"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8">
        <f>SUM(C38:K38)</f>
        <v>0</v>
      </c>
      <c r="M38" s="8" t="s">
        <v>17</v>
      </c>
      <c r="N38" s="8" t="s">
        <v>7</v>
      </c>
      <c r="O38" s="8" t="s">
        <v>7</v>
      </c>
    </row>
    <row r="39" spans="1:15" ht="15" customHeight="1">
      <c r="A39" s="5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24.75" customHeight="1">
      <c r="A40" s="5">
        <v>16</v>
      </c>
      <c r="B40" s="2" t="str">
        <f>LOOKUP(A40,'lookup tables'!$A$2:$A$17,'lookup tables'!$B$2:$B$17)</f>
        <v>Brad VanAuken</v>
      </c>
      <c r="C40" s="2"/>
      <c r="D40" s="2"/>
      <c r="E40" s="2"/>
      <c r="F40" s="2"/>
      <c r="G40" s="2"/>
      <c r="H40" s="2"/>
      <c r="I40" s="2"/>
      <c r="J40" s="2"/>
      <c r="K40" s="2"/>
      <c r="L40" s="1">
        <f>SUM(C40:K40)</f>
        <v>0</v>
      </c>
      <c r="M40" s="1"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8">
        <f>SUM(C41:K41)</f>
        <v>0</v>
      </c>
      <c r="M41" s="8" t="s">
        <v>7</v>
      </c>
      <c r="N41" s="8" t="s">
        <v>7</v>
      </c>
      <c r="O41" s="8" t="s">
        <v>7</v>
      </c>
    </row>
    <row r="42" spans="1:15" ht="24.75" customHeight="1">
      <c r="A42" s="5">
        <v>16</v>
      </c>
      <c r="B42" s="2" t="str">
        <f>LOOKUP(A42,'lookup tables'!$A$2:$A$17,'lookup tables'!$B$2:$B$17)</f>
        <v>Brad VanAuken</v>
      </c>
      <c r="C42" s="2"/>
      <c r="D42" s="2"/>
      <c r="E42" s="2"/>
      <c r="F42" s="2"/>
      <c r="G42" s="2"/>
      <c r="H42" s="2"/>
      <c r="I42" s="2"/>
      <c r="J42" s="2"/>
      <c r="K42" s="2"/>
      <c r="L42" s="1">
        <f>SUM(C42:K42)</f>
        <v>0</v>
      </c>
      <c r="M42" s="1"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8">
        <f>SUM(C43:K43)</f>
        <v>0</v>
      </c>
      <c r="M43" s="8" t="s">
        <v>7</v>
      </c>
      <c r="N43" s="8" t="s">
        <v>7</v>
      </c>
      <c r="O43" s="8" t="s">
        <v>7</v>
      </c>
    </row>
    <row r="44" spans="1:15" ht="15.75">
      <c r="A44" s="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24.75" customHeight="1">
      <c r="A45" s="5">
        <v>16</v>
      </c>
      <c r="B45" s="2" t="str">
        <f>LOOKUP(A45,'lookup tables'!$A$2:$A$17,'lookup tables'!$B$2:$B$17)</f>
        <v>Brad VanAuken</v>
      </c>
      <c r="C45" s="4"/>
      <c r="D45" s="4"/>
      <c r="E45" s="4"/>
      <c r="F45" s="4"/>
      <c r="G45" s="4"/>
      <c r="H45" s="4"/>
      <c r="I45" s="4"/>
      <c r="J45" s="4"/>
      <c r="K45" s="4"/>
      <c r="L45" s="1">
        <f>SUM(C45:K45)</f>
        <v>0</v>
      </c>
      <c r="M45" s="1">
        <v>0</v>
      </c>
      <c r="N45" s="1">
        <f>+L45-M45</f>
        <v>0</v>
      </c>
      <c r="O45" s="52">
        <f>SUM(L46:N46)</f>
        <v>0</v>
      </c>
    </row>
    <row r="46" spans="1:15" ht="9.75" customHeight="1">
      <c r="A46" s="9"/>
      <c r="B46" s="10" t="s">
        <v>16</v>
      </c>
      <c r="C46" s="7"/>
      <c r="D46" s="7"/>
      <c r="E46" s="7"/>
      <c r="F46" s="7"/>
      <c r="G46" s="7"/>
      <c r="H46" s="7"/>
      <c r="I46" s="7"/>
      <c r="J46" s="7"/>
      <c r="K46" s="7"/>
      <c r="L46" s="8">
        <f>SUM(C46:K46)</f>
        <v>0</v>
      </c>
      <c r="M46" s="8" t="s">
        <v>7</v>
      </c>
      <c r="N46" s="8" t="s">
        <v>7</v>
      </c>
      <c r="O46" s="8" t="s">
        <v>7</v>
      </c>
    </row>
    <row r="47" spans="1:15" ht="24.75" customHeight="1">
      <c r="A47" s="5">
        <v>16</v>
      </c>
      <c r="B47" s="2" t="str">
        <f>LOOKUP(A47,'lookup tables'!$A$2:$A$17,'lookup tables'!$B$2:$B$17)</f>
        <v>Brad VanAuken</v>
      </c>
      <c r="C47" s="4"/>
      <c r="D47" s="4"/>
      <c r="E47" s="4"/>
      <c r="F47" s="4"/>
      <c r="G47" s="4"/>
      <c r="H47" s="4"/>
      <c r="I47" s="4"/>
      <c r="J47" s="4"/>
      <c r="K47" s="4"/>
      <c r="L47" s="1">
        <f>SUM(C47:K47)</f>
        <v>0</v>
      </c>
      <c r="M47" s="1">
        <v>0</v>
      </c>
      <c r="N47" s="1">
        <f>+L47-M47</f>
        <v>0</v>
      </c>
      <c r="O47" s="52">
        <f>SUM(L48:N48)</f>
        <v>0</v>
      </c>
    </row>
    <row r="48" spans="1:15" ht="9.75" customHeight="1">
      <c r="A48" s="9"/>
      <c r="B48" s="10" t="s">
        <v>16</v>
      </c>
      <c r="C48" s="7"/>
      <c r="D48" s="7"/>
      <c r="E48" s="7"/>
      <c r="F48" s="7"/>
      <c r="G48" s="7"/>
      <c r="H48" s="7"/>
      <c r="I48" s="7"/>
      <c r="J48" s="7"/>
      <c r="K48" s="7"/>
      <c r="L48" s="8">
        <f>SUM(C48:K48)</f>
        <v>0</v>
      </c>
      <c r="M48" s="8" t="s">
        <v>7</v>
      </c>
      <c r="N48" s="8" t="s">
        <v>7</v>
      </c>
      <c r="O48" s="8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P44"/>
  <sheetViews>
    <sheetView zoomScalePageLayoutView="0" workbookViewId="0" topLeftCell="A21">
      <selection activeCell="N45" sqref="N45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15.75">
      <c r="A1" s="116"/>
      <c r="B1" s="38" t="s">
        <v>11</v>
      </c>
      <c r="C1" s="38">
        <v>4</v>
      </c>
      <c r="D1" s="38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3"/>
    </row>
    <row r="2" spans="1:16" ht="15.75">
      <c r="A2" s="116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15.75">
      <c r="A3" s="116"/>
      <c r="B3" s="42" t="s">
        <v>10</v>
      </c>
      <c r="C3" s="43">
        <f>LOOKUP($C$1,'lookup tables'!$H$22:$H$27,'lookup tables'!J22:J247)</f>
        <v>4</v>
      </c>
      <c r="D3" s="43">
        <f>LOOKUP($C$1,'lookup tables'!$H$22:$H$27,'lookup tables'!K22:K247)</f>
        <v>4</v>
      </c>
      <c r="E3" s="43">
        <f>LOOKUP($C$1,'lookup tables'!$H$22:$H$27,'lookup tables'!L22:L247)</f>
        <v>4</v>
      </c>
      <c r="F3" s="43">
        <f>LOOKUP($C$1,'lookup tables'!$H$22:$H$27,'lookup tables'!M22:M247)</f>
        <v>5</v>
      </c>
      <c r="G3" s="43">
        <f>LOOKUP($C$1,'lookup tables'!$H$22:$H$27,'lookup tables'!N22:N247)</f>
        <v>4</v>
      </c>
      <c r="H3" s="43">
        <f>LOOKUP($C$1,'lookup tables'!$H$22:$H$27,'lookup tables'!O22:O247)</f>
        <v>3</v>
      </c>
      <c r="I3" s="43">
        <f>LOOKUP($C$1,'lookup tables'!$H$22:$H$27,'lookup tables'!P22:P247)</f>
        <v>4</v>
      </c>
      <c r="J3" s="43">
        <f>LOOKUP($C$1,'lookup tables'!$H$22:$H$27,'lookup tables'!Q22:Q247)</f>
        <v>3</v>
      </c>
      <c r="K3" s="43">
        <f>LOOKUP($C$1,'lookup tables'!$H$22:$H$27,'lookup tables'!R22:R247)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6" ht="15.75">
      <c r="A4" s="116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35">
        <f t="shared" si="1"/>
        <v>45</v>
      </c>
      <c r="M4" s="36"/>
      <c r="N4" s="36"/>
      <c r="O4" s="36"/>
      <c r="P4" s="73"/>
    </row>
    <row r="5" spans="1:15" ht="15.75">
      <c r="A5" s="5">
        <v>1</v>
      </c>
      <c r="B5" s="144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</row>
    <row r="6" spans="1:15" ht="15.75">
      <c r="A6" s="5"/>
      <c r="B6" s="144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15.75">
      <c r="A7" s="5">
        <v>11</v>
      </c>
      <c r="B7" s="144" t="str">
        <f>LOOKUP(A7,'lookup tables'!$A$2:$A$17,'lookup tables'!$B$2:$B$17)</f>
        <v>John Irwin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tables'!$C$2:$C$17)</f>
        <v>10</v>
      </c>
      <c r="N7" s="1">
        <f>+L7-M7</f>
        <v>-10</v>
      </c>
      <c r="O7" s="52">
        <f>SUM(L8:N8)</f>
        <v>0</v>
      </c>
    </row>
    <row r="8" spans="1:15" ht="15.75">
      <c r="A8" s="5"/>
      <c r="B8" s="155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tables'!$C$2:$C$17)</f>
        <v>16</v>
      </c>
      <c r="N10" s="1">
        <f>+L10-M10</f>
        <v>-16</v>
      </c>
      <c r="O10" s="51">
        <f>SUM(L11:N11)</f>
        <v>0</v>
      </c>
      <c r="P10" s="5"/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9"/>
    </row>
    <row r="12" spans="1:16" ht="15.75">
      <c r="A12" s="5">
        <v>12</v>
      </c>
      <c r="B12" s="2" t="str">
        <f>LOOKUP(A12,'lookup tables'!$A$2:$A$17,'lookup tables'!$B$2:$B$17)</f>
        <v>Bill Sano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f>LOOKUP(A12,'lookup tables'!$A$2:$A$17,'lookup tables'!$C$2:$C$17)</f>
        <v>12</v>
      </c>
      <c r="N12" s="1">
        <f>+L12-M12</f>
        <v>-12</v>
      </c>
      <c r="O12" s="51">
        <f>SUM(L13:N13)</f>
        <v>0</v>
      </c>
      <c r="P12" s="5"/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 t="s">
        <v>7</v>
      </c>
      <c r="O13" s="8" t="s">
        <v>7</v>
      </c>
      <c r="P13" s="9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tables'!$C$2:$C$17)</f>
        <v>15</v>
      </c>
      <c r="N15" s="1">
        <f>+L15-M15</f>
        <v>-15</v>
      </c>
      <c r="O15" s="126">
        <f>SUM(L16:N16)</f>
        <v>0</v>
      </c>
      <c r="P15" s="5"/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127" t="s">
        <v>7</v>
      </c>
      <c r="P16" s="9"/>
    </row>
    <row r="17" spans="1:16" ht="15.75">
      <c r="A17" s="5">
        <v>13</v>
      </c>
      <c r="B17" s="2" t="str">
        <f>LOOKUP(A17,'lookup tables'!$A$2:$A$17,'lookup tables'!$B$2:$B$17)</f>
        <v>Harvey Gibson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tables'!$C$2:$C$17)</f>
        <v>16</v>
      </c>
      <c r="N17" s="1">
        <f>+L17-M17</f>
        <v>-16</v>
      </c>
      <c r="O17" s="126">
        <f>SUM(L18:N18)</f>
        <v>0</v>
      </c>
      <c r="P17" s="5"/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 t="s">
        <v>7</v>
      </c>
      <c r="L18" s="8">
        <f>SUM(C18:K18)</f>
        <v>0</v>
      </c>
      <c r="M18" s="8" t="s">
        <v>7</v>
      </c>
      <c r="N18" s="8" t="s">
        <v>17</v>
      </c>
      <c r="O18" s="8" t="s">
        <v>7</v>
      </c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f>LOOKUP(A20,'lookup tables'!$A$2:$A$17,'lookup tables'!$C$2:$C$17)</f>
        <v>11</v>
      </c>
      <c r="N20" s="1">
        <f>+L20-M20</f>
        <v>-11</v>
      </c>
      <c r="O20" s="51">
        <f>SUM(L21:N21)</f>
        <v>0</v>
      </c>
      <c r="P20" s="5"/>
    </row>
    <row r="21" spans="1:16" ht="15.75">
      <c r="A21" s="9"/>
      <c r="B21" s="12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  <c r="P21" s="9"/>
    </row>
    <row r="22" spans="1:16" ht="15.75">
      <c r="A22" s="5">
        <v>14</v>
      </c>
      <c r="B22" s="2" t="str">
        <f>LOOKUP(A22,'lookup tables'!$A$2:$A$17,'lookup tables'!$B$2:$B$17)</f>
        <v>Tom Zayac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0">
        <f>LOOKUP(A22,'lookup tables'!$A$2:$A$17,'lookup tables'!$C$2:$C$17)</f>
        <v>10</v>
      </c>
      <c r="N22" s="1">
        <f>+L22-M22</f>
        <v>-10</v>
      </c>
      <c r="O22" s="51">
        <f>SUM(L23:N23)</f>
        <v>0</v>
      </c>
      <c r="P22" s="5"/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 t="s">
        <v>7</v>
      </c>
      <c r="O23" s="8" t="s">
        <v>7</v>
      </c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5</v>
      </c>
      <c r="B25" s="144" t="str">
        <f>LOOKUP(A25,'lookup tables'!$A$2:$A$17,'lookup tables'!$B$2:$B$17)</f>
        <v>Jim Ferro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tables'!$C$2:$C$17)</f>
        <v>10</v>
      </c>
      <c r="N25" s="1">
        <f>+L25-M25</f>
        <v>-10</v>
      </c>
      <c r="O25" s="126">
        <f>SUM(L26:N26)</f>
        <v>0</v>
      </c>
      <c r="P25" s="5"/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15.75">
      <c r="A27" s="5">
        <v>15</v>
      </c>
      <c r="B27" s="144" t="str">
        <f>LOOKUP(A27,'lookup tables'!$A$2:$A$17,'lookup tables'!$B$2:$B$17)</f>
        <v>Rick Huckemeyer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tables'!$C$2:$C$17)</f>
        <v>16</v>
      </c>
      <c r="N27" s="1">
        <f>+L27-M27</f>
        <v>-16</v>
      </c>
      <c r="O27" s="126">
        <f>SUM(L28:N28)</f>
        <v>0</v>
      </c>
      <c r="P27" s="5"/>
    </row>
    <row r="28" spans="1:16" ht="15.75">
      <c r="A28" s="9"/>
      <c r="B28" s="146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>
        <f>LOOKUP(A30,'lookup tables'!$A$2:$A$17,'lookup tables'!$C$2:$C$17)</f>
        <v>9</v>
      </c>
      <c r="N30" s="1">
        <f>+L30-M30</f>
        <v>-9</v>
      </c>
      <c r="O30" s="51">
        <f>SUM(L31:N31)</f>
        <v>0</v>
      </c>
      <c r="P30" s="5"/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16</v>
      </c>
      <c r="B32" s="144" t="str">
        <f>LOOKUP(A32,'lookup tables'!$A$2:$A$17,'lookup tables'!$B$2:$B$17)</f>
        <v>Brad VanAuken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tables'!$C$2:$C$17)</f>
        <v>12</v>
      </c>
      <c r="N32" s="1">
        <f>+L32-M32</f>
        <v>-12</v>
      </c>
      <c r="O32" s="51">
        <f>SUM(L33:N33)</f>
        <v>0</v>
      </c>
      <c r="P32" s="5"/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tables'!$C$2:$C$17)</f>
        <v>6</v>
      </c>
      <c r="N35" s="1">
        <f>+L35-M35</f>
        <v>-6</v>
      </c>
      <c r="O35" s="126">
        <f>SUM(L36:N36)</f>
        <v>0</v>
      </c>
      <c r="P35" s="5"/>
    </row>
    <row r="36" spans="1:16" ht="15.75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15.75">
      <c r="A37" s="5">
        <v>9</v>
      </c>
      <c r="B37" s="2" t="str">
        <f>LOOKUP(A37,'lookup tables'!$A$2:$A$17,'lookup tables'!$B$2:$B$17)</f>
        <v>Ed Roche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0">
        <f>LOOKUP(A37,'lookup tables'!$A$2:$A$17,'lookup tables'!$C$2:$C$17)</f>
        <v>16</v>
      </c>
      <c r="N37" s="1">
        <f>+L37-M37</f>
        <v>-16</v>
      </c>
      <c r="O37" s="126">
        <f>SUM(L38:N38)</f>
        <v>0</v>
      </c>
      <c r="P37" s="5"/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8</v>
      </c>
      <c r="B40" s="144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>
        <f>LOOKUP(A40,'lookup tables'!$A$2:$A$17,'lookup tables'!$C$2:$C$17)</f>
        <v>3</v>
      </c>
      <c r="N40" s="1">
        <f>+L40-M40</f>
        <v>-3</v>
      </c>
      <c r="O40" s="51">
        <f>SUM(L41:N41)</f>
        <v>0</v>
      </c>
      <c r="P40" s="5"/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10</v>
      </c>
      <c r="B42" s="144" t="str">
        <f>LOOKUP(A42,'lookup tables'!$A$2:$A$17,'lookup tables'!$B$2:$B$17)</f>
        <v>Doug Hampton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tables'!$C$2:$C$17)</f>
        <v>9</v>
      </c>
      <c r="N42" s="1">
        <f>+L42-M42</f>
        <v>-9</v>
      </c>
      <c r="O42" s="51">
        <f>SUM(L43:N43)</f>
        <v>0</v>
      </c>
      <c r="P42" s="5"/>
    </row>
    <row r="43" spans="1:16" ht="15.75">
      <c r="A43" s="9"/>
      <c r="B43" s="152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56"/>
      <c r="N43" s="156"/>
      <c r="O43" s="156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PageLayoutView="0" workbookViewId="0" topLeftCell="A19">
      <selection activeCell="C40" sqref="C40:K43"/>
    </sheetView>
  </sheetViews>
  <sheetFormatPr defaultColWidth="5.625" defaultRowHeight="24.75" customHeight="1"/>
  <cols>
    <col min="1" max="1" width="4.625" style="0" customWidth="1"/>
    <col min="2" max="2" width="14.625" style="0" customWidth="1"/>
  </cols>
  <sheetData>
    <row r="1" spans="1:16" ht="20.25" customHeight="1">
      <c r="A1" s="88"/>
      <c r="B1" s="32" t="s">
        <v>11</v>
      </c>
      <c r="C1" s="32">
        <v>2</v>
      </c>
      <c r="D1" s="150" t="str">
        <f>LOOKUP(C1,'lookup tables'!H22:H24,'lookup tables'!I22:I24)</f>
        <v>Red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89"/>
    </row>
    <row r="2" spans="1:16" ht="24.75" customHeight="1">
      <c r="A2" s="88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9"/>
    </row>
    <row r="3" spans="1:16" ht="20.25" customHeight="1">
      <c r="A3" s="88"/>
      <c r="B3" s="26" t="s">
        <v>10</v>
      </c>
      <c r="C3" s="27">
        <f>LOOKUP($C$1,'lookup tables'!$H$22:$H$24,'lookup tables'!J22:J24)</f>
        <v>5</v>
      </c>
      <c r="D3" s="27">
        <f>LOOKUP($C$1,'lookup tables'!$H$22:$H$24,'lookup tables'!K22:K24)</f>
        <v>4</v>
      </c>
      <c r="E3" s="27">
        <f>LOOKUP($C$1,'lookup tables'!$H$22:$H$24,'lookup tables'!L22:L24)</f>
        <v>4</v>
      </c>
      <c r="F3" s="27">
        <f>LOOKUP($C$1,'lookup tables'!$H$22:$H$24,'lookup tables'!M22:M24)</f>
        <v>3</v>
      </c>
      <c r="G3" s="27">
        <f>LOOKUP($C$1,'lookup tables'!$H$22:$H$24,'lookup tables'!N22:N24)</f>
        <v>4</v>
      </c>
      <c r="H3" s="27">
        <f>LOOKUP($C$1,'lookup tables'!$H$22:$H$24,'lookup tables'!O22:O24)</f>
        <v>3</v>
      </c>
      <c r="I3" s="27">
        <f>LOOKUP($C$1,'lookup tables'!$H$22:$H$24,'lookup tables'!P22:P24)</f>
        <v>4</v>
      </c>
      <c r="J3" s="27">
        <f>LOOKUP($C$1,'lookup tables'!$H$22:$H$24,'lookup tables'!Q22:Q24)</f>
        <v>4</v>
      </c>
      <c r="K3" s="27">
        <f>LOOKUP($C$1,'lookup tables'!$H$22:$H$24,'lookup tables'!R22:R24)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9"/>
    </row>
    <row r="4" spans="1:16" ht="20.25" customHeight="1">
      <c r="A4" s="5"/>
      <c r="B4" s="45" t="s">
        <v>0</v>
      </c>
      <c r="C4" s="46">
        <f>LOOKUP($C$1,'lookup tables'!$H$10:$H$12,'lookup tables'!J10:J12)</f>
        <v>5</v>
      </c>
      <c r="D4" s="46">
        <f>LOOKUP($C$1,'lookup tables'!$H$10:$H$12,'lookup tables'!K10:K12)</f>
        <v>3</v>
      </c>
      <c r="E4" s="46">
        <f>LOOKUP($C$1,'lookup tables'!$H$10:$H$12,'lookup tables'!L10:L12)</f>
        <v>1</v>
      </c>
      <c r="F4" s="46">
        <f>LOOKUP($C$1,'lookup tables'!$H$10:$H$12,'lookup tables'!M10:M12)</f>
        <v>9</v>
      </c>
      <c r="G4" s="46">
        <f>LOOKUP($C$1,'lookup tables'!$H$10:$H$12,'lookup tables'!N10:N12)</f>
        <v>6</v>
      </c>
      <c r="H4" s="46">
        <f>LOOKUP($C$1,'lookup tables'!$H$10:$H$12,'lookup tables'!O10:O12)</f>
        <v>8</v>
      </c>
      <c r="I4" s="46">
        <f>LOOKUP($C$1,'lookup tables'!$H$10:$H$12,'lookup tables'!P10:P12)</f>
        <v>2</v>
      </c>
      <c r="J4" s="46">
        <f>LOOKUP($C$1,'lookup tables'!$H$10:$H$12,'lookup tables'!Q10:Q12)</f>
        <v>7</v>
      </c>
      <c r="K4" s="46">
        <f>LOOKUP($C$1,'lookup tables'!$H$10:$H$12,'lookup tables'!R10:R12)</f>
        <v>4</v>
      </c>
      <c r="L4" s="47">
        <f t="shared" si="1"/>
        <v>45</v>
      </c>
      <c r="M4" s="125"/>
      <c r="N4" s="125"/>
      <c r="O4" s="125"/>
      <c r="P4" s="80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4"/>
      <c r="J5" s="56"/>
      <c r="K5" s="56"/>
      <c r="L5" s="1">
        <f t="shared" si="1"/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/>
      <c r="O6" s="8"/>
    </row>
    <row r="7" spans="1:15" ht="24.75" customHeight="1">
      <c r="A7" s="5">
        <v>2</v>
      </c>
      <c r="B7" s="2" t="str">
        <f>LOOKUP(A7,'lookup tables'!$A$2:$A$17,'lookup tables'!$B$2:$B$17)</f>
        <v>Tony Grzymala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0">
        <f>LOOKUP(A7,'lookup tables'!$A$2:$A$17,'lookup tables'!$C$2:$C$17)</f>
        <v>16</v>
      </c>
      <c r="N7" s="1">
        <f>+L7-M7</f>
        <v>-16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6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24.75" customHeight="1">
      <c r="A10" s="5">
        <v>3</v>
      </c>
      <c r="B10" s="2" t="str">
        <f>LOOKUP(A10,'lookup tables'!$A$2:$A$17,'lookup tables'!$B$2:$B$17)</f>
        <v>Patrick Knapp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tables'!$C$2:$C$17)</f>
        <v>15</v>
      </c>
      <c r="N10" s="1">
        <f>+L10-M10</f>
        <v>-15</v>
      </c>
      <c r="O10" s="132">
        <f>SUM(L11:N11)</f>
        <v>0</v>
      </c>
      <c r="P10" s="5"/>
    </row>
    <row r="11" spans="1:16" s="11" customFormat="1" ht="9.75" customHeight="1">
      <c r="A11" s="9"/>
      <c r="B11" s="12" t="s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  <c r="P11" s="9"/>
    </row>
    <row r="12" spans="1:16" ht="24.75" customHeight="1">
      <c r="A12" s="5">
        <v>4</v>
      </c>
      <c r="B12" s="2" t="str">
        <f>LOOKUP(A12,'lookup tables'!$A$2:$A$17,'lookup tables'!$B$2:$B$17)</f>
        <v>Harold Connely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tables'!$C$2:$C$17)</f>
        <v>11</v>
      </c>
      <c r="N12" s="1">
        <f>+L12-M12</f>
        <v>-11</v>
      </c>
      <c r="O12" s="132">
        <f>SUM(L13:N13)</f>
        <v>0</v>
      </c>
      <c r="P12" s="5"/>
    </row>
    <row r="13" spans="1:16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  <c r="P13" s="9"/>
    </row>
    <row r="14" spans="1:16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  <c r="P14" s="5"/>
    </row>
    <row r="15" spans="1:16" ht="24.75" customHeight="1">
      <c r="A15" s="5">
        <v>5</v>
      </c>
      <c r="B15" s="144" t="str">
        <f>LOOKUP(A15,'lookup tables'!$A$2:$A$17,'lookup tables'!$B$2:$B$17)</f>
        <v>Jim Ferro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tables'!$C$2:$C$17)</f>
        <v>10</v>
      </c>
      <c r="N15" s="1">
        <f>+L15-M15</f>
        <v>-10</v>
      </c>
      <c r="O15" s="52">
        <f>SUM(L16:N16)</f>
        <v>0</v>
      </c>
      <c r="P15" s="5"/>
    </row>
    <row r="16" spans="1:16" s="11" customFormat="1" ht="9.75" customHeight="1">
      <c r="A16" s="9"/>
      <c r="B16" s="145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9"/>
    </row>
    <row r="17" spans="1:16" ht="24.75" customHeight="1">
      <c r="A17" s="5">
        <v>6</v>
      </c>
      <c r="B17" s="144" t="str">
        <f>LOOKUP(A17,'lookup tables'!$A$2:$A$17,'lookup tables'!$B$2:$B$17)</f>
        <v>Mark Dentinger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tables'!$C$2:$C$17)</f>
        <v>9</v>
      </c>
      <c r="N17" s="1">
        <f>+L17-M17</f>
        <v>-9</v>
      </c>
      <c r="O17" s="126">
        <f>SUM(L18:N18)</f>
        <v>0</v>
      </c>
      <c r="P17" s="5"/>
    </row>
    <row r="18" spans="1:16" s="11" customFormat="1" ht="9.75" customHeight="1">
      <c r="A18" s="9"/>
      <c r="B18" s="146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6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24.75" customHeight="1">
      <c r="A20" s="5">
        <v>7</v>
      </c>
      <c r="B20" s="144" t="str">
        <f>LOOKUP(A20,'lookup tables'!$A$2:$A$17,'lookup tables'!$B$2:$B$17)</f>
        <v>Fred Schlensker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f>LOOKUP(A20,'lookup tables'!$A$2:$A$17,'lookup tables'!$C$2:$C$17)</f>
        <v>6</v>
      </c>
      <c r="N20" s="1">
        <f>+L20-M20</f>
        <v>-6</v>
      </c>
      <c r="O20" s="132">
        <f>SUM(L21:N21)</f>
        <v>0</v>
      </c>
      <c r="P20" s="5"/>
    </row>
    <row r="21" spans="1:16" s="11" customFormat="1" ht="9.75" customHeight="1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/>
      <c r="O21" s="8"/>
      <c r="P21" s="9"/>
    </row>
    <row r="22" spans="1:16" ht="24.75" customHeight="1">
      <c r="A22" s="5">
        <v>8</v>
      </c>
      <c r="B22" s="144" t="str">
        <f>LOOKUP(A22,'lookup tables'!$A$2:$A$17,'lookup tables'!$B$2:$B$17)</f>
        <v>Gunnar Isaacson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0">
        <f>LOOKUP(A22,'lookup tables'!$A$2:$A$17,'lookup tables'!$C$2:$C$17)</f>
        <v>3</v>
      </c>
      <c r="N22" s="1">
        <f>+L22-M22</f>
        <v>-3</v>
      </c>
      <c r="O22" s="51">
        <f>SUM(L23:N23)</f>
        <v>0</v>
      </c>
      <c r="P22" s="5"/>
    </row>
    <row r="23" spans="1:16" s="11" customFormat="1" ht="9.75" customHeight="1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  <c r="P23" s="9"/>
    </row>
    <row r="24" spans="1:16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24.75" customHeight="1">
      <c r="A25" s="5">
        <v>9</v>
      </c>
      <c r="B25" s="2" t="str">
        <f>LOOKUP(A25,'lookup tables'!$A$2:$A$17,'lookup tables'!$B$2:$B$17)</f>
        <v>Ed Roche</v>
      </c>
      <c r="C25" s="56"/>
      <c r="D25" s="56"/>
      <c r="E25" s="56"/>
      <c r="F25" s="56"/>
      <c r="G25" s="56"/>
      <c r="H25" s="56"/>
      <c r="I25" s="56"/>
      <c r="J25" s="56"/>
      <c r="K25" s="56"/>
      <c r="L25" s="1">
        <f>SUM(C25:K25)</f>
        <v>0</v>
      </c>
      <c r="M25" s="2">
        <f>LOOKUP(A25,'lookup tables'!$A$2:$A$17,'lookup tables'!$C$2:$C$17)</f>
        <v>16</v>
      </c>
      <c r="N25" s="1">
        <f>+L25-M25</f>
        <v>-16</v>
      </c>
      <c r="O25" s="126">
        <f>SUM(L26:N26)</f>
        <v>0</v>
      </c>
      <c r="P25" s="5"/>
    </row>
    <row r="26" spans="1:16" s="11" customFormat="1" ht="9.75" customHeight="1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  <c r="P26" s="9"/>
    </row>
    <row r="27" spans="1:16" ht="24.75" customHeight="1">
      <c r="A27" s="5">
        <v>10</v>
      </c>
      <c r="B27" s="2" t="str">
        <f>LOOKUP(A27,'lookup tables'!$A$2:$A$17,'lookup tables'!$B$2:$B$17)</f>
        <v>Doug Hampton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tables'!$C$2:$C$17)</f>
        <v>9</v>
      </c>
      <c r="N27" s="1">
        <f>+L27-M27</f>
        <v>-9</v>
      </c>
      <c r="O27" s="126">
        <f>SUM(L28:N28)</f>
        <v>0</v>
      </c>
      <c r="P27" s="5"/>
    </row>
    <row r="28" spans="1:16" s="11" customFormat="1" ht="9.75" customHeight="1">
      <c r="A28" s="9"/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s="11" customFormat="1" ht="14.2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9"/>
    </row>
    <row r="30" spans="1:16" ht="24.75" customHeight="1">
      <c r="A30" s="5">
        <v>11</v>
      </c>
      <c r="B30" s="144" t="str">
        <f>LOOKUP(A30,'lookup tables'!$A$2:$A$17,'lookup tables'!$B$2:$B$17)</f>
        <v>John Irwin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">
        <f>LOOKUP(A30,'lookup tables'!$A$2:$A$17,'lookup tables'!$C$2:$C$17)</f>
        <v>10</v>
      </c>
      <c r="N30" s="1">
        <f>+L30-M30</f>
        <v>-10</v>
      </c>
      <c r="O30" s="132">
        <f>SUM(L31:N31)</f>
        <v>0</v>
      </c>
      <c r="P30" s="5"/>
    </row>
    <row r="31" spans="1:16" s="11" customFormat="1" ht="9.75" customHeight="1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24.75" customHeight="1">
      <c r="A32" s="5">
        <v>12</v>
      </c>
      <c r="B32" s="144" t="str">
        <f>LOOKUP(A32,'lookup tables'!$A$2:$A$17,'lookup tables'!$B$2:$B$17)</f>
        <v>Bill Sano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tables'!$C$2:$C$17)</f>
        <v>12</v>
      </c>
      <c r="N32" s="1">
        <f>+L32-M32</f>
        <v>-12</v>
      </c>
      <c r="O32" s="132">
        <f>SUM(L33:N33)</f>
        <v>0</v>
      </c>
      <c r="P32" s="5"/>
    </row>
    <row r="33" spans="1:16" s="11" customFormat="1" ht="9.75" customHeight="1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 t="s">
        <v>7</v>
      </c>
      <c r="N33" s="8"/>
      <c r="O33" s="8"/>
      <c r="P33" s="9"/>
    </row>
    <row r="34" spans="1:16" s="11" customFormat="1" ht="13.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9"/>
    </row>
    <row r="35" spans="1:16" ht="24.75" customHeight="1">
      <c r="A35" s="5">
        <v>13</v>
      </c>
      <c r="B35" s="2" t="str">
        <f>LOOKUP(A35,'lookup tables'!$A$2:$A$17,'lookup tables'!$B$2:$B$17)</f>
        <v>Harvey Gibson</v>
      </c>
      <c r="C35" s="56"/>
      <c r="D35" s="56"/>
      <c r="E35" s="56"/>
      <c r="F35" s="56"/>
      <c r="G35" s="56"/>
      <c r="H35" s="56"/>
      <c r="I35" s="56"/>
      <c r="J35" s="56"/>
      <c r="K35" s="56"/>
      <c r="L35" s="1">
        <f>SUM(C35:K35)</f>
        <v>0</v>
      </c>
      <c r="M35" s="20">
        <f>LOOKUP(A35,'lookup tables'!$A$2:$A$17,'lookup tables'!$C$2:$C$17)</f>
        <v>16</v>
      </c>
      <c r="N35" s="1">
        <f>+L35-M35</f>
        <v>-16</v>
      </c>
      <c r="O35" s="52">
        <f>SUM(L36:N36)</f>
        <v>0</v>
      </c>
      <c r="P35" s="5"/>
    </row>
    <row r="36" spans="1:16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  <c r="P36" s="9"/>
    </row>
    <row r="37" spans="1:16" ht="24.75" customHeight="1">
      <c r="A37" s="5">
        <v>14</v>
      </c>
      <c r="B37" s="2" t="str">
        <f>LOOKUP(A37,'lookup tables'!$A$2:$A$17,'lookup tables'!$B$2:$B$17)</f>
        <v>Tom Zayac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tables'!$C$2:$C$17)</f>
        <v>10</v>
      </c>
      <c r="N37" s="1">
        <f>+L37-M37</f>
        <v>-10</v>
      </c>
      <c r="O37" s="52">
        <f>SUM(L38:N38)</f>
        <v>0</v>
      </c>
      <c r="P37" s="5"/>
    </row>
    <row r="38" spans="1:16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" customHeight="1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24.75" customHeight="1">
      <c r="A40" s="5">
        <v>15</v>
      </c>
      <c r="B40" s="2" t="str">
        <f>LOOKUP(A40,'lookup tables'!$A$2:$A$17,'lookup tables'!$B$2:$B$17)</f>
        <v>Rick Huckemeyer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tables'!$C$2:$C$17)</f>
        <v>16</v>
      </c>
      <c r="N40" s="1">
        <f>+L40-M40</f>
        <v>-16</v>
      </c>
      <c r="O40" s="51">
        <f>SUM(L41:N41)</f>
        <v>0</v>
      </c>
      <c r="P40" s="5"/>
    </row>
    <row r="41" spans="1:16" s="11" customFormat="1" ht="9.75" customHeight="1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24.75" customHeight="1">
      <c r="A42" s="5">
        <v>16</v>
      </c>
      <c r="B42" s="2" t="str">
        <f>LOOKUP(A42,'lookup tables'!$A$2:$A$17,'lookup tables'!$B$2:$B$17)</f>
        <v>Brad VanAuken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0">
        <f>LOOKUP(A42,'lookup tables'!$A$2:$A$17,'lookup tables'!$C$2:$C$17)</f>
        <v>12</v>
      </c>
      <c r="N42" s="1">
        <f>+L42-M42</f>
        <v>-12</v>
      </c>
      <c r="O42" s="51">
        <f>SUM(L43:N43)</f>
        <v>0</v>
      </c>
      <c r="P42" s="5"/>
    </row>
    <row r="43" spans="1:16" s="11" customFormat="1" ht="9.75" customHeight="1">
      <c r="A43" s="9"/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  <c r="P43" s="9"/>
    </row>
    <row r="44" ht="24.75" customHeight="1">
      <c r="P44" s="5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1">
      <selection activeCell="M33" sqref="M33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15.75">
      <c r="A1" s="116"/>
      <c r="B1" s="30" t="s">
        <v>11</v>
      </c>
      <c r="C1" s="30">
        <v>5</v>
      </c>
      <c r="D1" s="30" t="str">
        <f>LOOKUP(C1,'lookup tables'!H22:H27,'lookup tables'!I22:I24)</f>
        <v>Red - S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0"/>
    </row>
    <row r="2" spans="1:16" ht="15.75">
      <c r="A2" s="116"/>
      <c r="B2" s="23" t="s">
        <v>1</v>
      </c>
      <c r="C2" s="24">
        <v>1</v>
      </c>
      <c r="D2" s="24">
        <f>+C2+1</f>
        <v>2</v>
      </c>
      <c r="E2" s="24">
        <f aca="true" t="shared" si="0" ref="E2:K2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  <c r="I2" s="24">
        <f t="shared" si="0"/>
        <v>7</v>
      </c>
      <c r="J2" s="24">
        <f>+I2+1</f>
        <v>8</v>
      </c>
      <c r="K2" s="25">
        <f t="shared" si="0"/>
        <v>9</v>
      </c>
      <c r="L2" s="24" t="s">
        <v>2</v>
      </c>
      <c r="M2" s="24" t="s">
        <v>5</v>
      </c>
      <c r="N2" s="24" t="s">
        <v>3</v>
      </c>
      <c r="O2" s="24" t="s">
        <v>4</v>
      </c>
      <c r="P2" s="80"/>
    </row>
    <row r="3" spans="1:16" ht="15.75">
      <c r="A3" s="116"/>
      <c r="B3" s="26" t="s">
        <v>10</v>
      </c>
      <c r="C3" s="27">
        <f>LOOKUP($C$1,'lookup tables'!$H$22:$H$27,'lookup tables'!J22:J27)</f>
        <v>5</v>
      </c>
      <c r="D3" s="27">
        <f>LOOKUP($C$1,'lookup tables'!$H$22:$H$27,'lookup tables'!K22:K27)</f>
        <v>4</v>
      </c>
      <c r="E3" s="27">
        <f>LOOKUP($C$1,'lookup tables'!$H$22:$H$27,'lookup tables'!L22:L27)</f>
        <v>4</v>
      </c>
      <c r="F3" s="27">
        <f>LOOKUP($C$1,'lookup tables'!$H$22:$H$27,'lookup tables'!M22:M27)</f>
        <v>3</v>
      </c>
      <c r="G3" s="27">
        <f>LOOKUP($C$1,'lookup tables'!$H$22:$H$27,'lookup tables'!N22:N27)</f>
        <v>4</v>
      </c>
      <c r="H3" s="27">
        <f>LOOKUP($C$1,'lookup tables'!$H$22:$H$27,'lookup tables'!O22:O27)</f>
        <v>3</v>
      </c>
      <c r="I3" s="27">
        <f>LOOKUP($C$1,'lookup tables'!$H$22:$H$27,'lookup tables'!P22:P27)</f>
        <v>4</v>
      </c>
      <c r="J3" s="27">
        <f>LOOKUP($C$1,'lookup tables'!$H$22:$H$27,'lookup tables'!Q22:Q27)</f>
        <v>4</v>
      </c>
      <c r="K3" s="27">
        <f>LOOKUP($C$1,'lookup tables'!$H$22:$H$27,'lookup tables'!R22:R27)</f>
        <v>5</v>
      </c>
      <c r="L3" s="27">
        <f aca="true" t="shared" si="1" ref="L3:L8">SUM(C3:K3)</f>
        <v>36</v>
      </c>
      <c r="M3" s="33"/>
      <c r="N3" s="33"/>
      <c r="O3" s="24" t="s">
        <v>15</v>
      </c>
      <c r="P3" s="80"/>
    </row>
    <row r="4" spans="1:16" ht="15.75">
      <c r="A4" s="5"/>
      <c r="B4" s="28" t="s">
        <v>0</v>
      </c>
      <c r="C4" s="35">
        <f>LOOKUP($C$1,'lookup tables'!$H$10:$H$15,'lookup tables'!J10:J15)</f>
        <v>4</v>
      </c>
      <c r="D4" s="35">
        <f>LOOKUP($C$1,'lookup tables'!$H$10:$H$15,'lookup tables'!K10:K15)</f>
        <v>2</v>
      </c>
      <c r="E4" s="35">
        <f>LOOKUP($C$1,'lookup tables'!$H$10:$H$15,'lookup tables'!L10:L15)</f>
        <v>1</v>
      </c>
      <c r="F4" s="35">
        <f>LOOKUP($C$1,'lookup tables'!$H$10:$H$15,'lookup tables'!M10:M15)</f>
        <v>8</v>
      </c>
      <c r="G4" s="35">
        <f>LOOKUP($C$1,'lookup tables'!$H$10:$H$15,'lookup tables'!N10:N15)</f>
        <v>5</v>
      </c>
      <c r="H4" s="35">
        <f>LOOKUP($C$1,'lookup tables'!$H$10:$H$15,'lookup tables'!O10:O15)</f>
        <v>7</v>
      </c>
      <c r="I4" s="35">
        <f>LOOKUP($C$1,'lookup tables'!$H$10:$H$15,'lookup tables'!P10:P15)</f>
        <v>9</v>
      </c>
      <c r="J4" s="35">
        <f>LOOKUP($C$1,'lookup tables'!$H$10:$H$15,'lookup tables'!Q10:Q15)</f>
        <v>6</v>
      </c>
      <c r="K4" s="35">
        <f>LOOKUP($C$1,'lookup tables'!$H$10:$H$15,'lookup tables'!R10:R15)</f>
        <v>3</v>
      </c>
      <c r="L4" s="29">
        <f t="shared" si="1"/>
        <v>45</v>
      </c>
      <c r="M4" s="48"/>
      <c r="N4" s="48"/>
      <c r="O4" s="48"/>
      <c r="P4" s="124"/>
    </row>
    <row r="5" spans="1:16" ht="15.75">
      <c r="A5" s="5">
        <v>1</v>
      </c>
      <c r="B5" s="2" t="str">
        <f>LOOKUP(A5,'lookup tables'!$A$2:$A$17,'lookup tables'!$B$2:$B$17)</f>
        <v>Ed Knapp</v>
      </c>
      <c r="C5" s="54"/>
      <c r="D5" s="54"/>
      <c r="E5" s="54"/>
      <c r="F5" s="54"/>
      <c r="G5" s="54"/>
      <c r="H5" s="54"/>
      <c r="I5" s="54"/>
      <c r="J5" s="54"/>
      <c r="K5" s="54"/>
      <c r="L5" s="1">
        <f>SUM(C5:K5)</f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  <c r="P5" s="5"/>
    </row>
    <row r="6" spans="1:16" ht="15.75">
      <c r="A6" s="5"/>
      <c r="B6" s="2"/>
      <c r="C6" s="83"/>
      <c r="D6" s="83"/>
      <c r="E6" s="83"/>
      <c r="F6" s="83"/>
      <c r="G6" s="83"/>
      <c r="H6" s="83"/>
      <c r="I6" s="83"/>
      <c r="J6" s="83"/>
      <c r="K6" s="55"/>
      <c r="L6" s="8">
        <f>SUM(C6:K6)</f>
        <v>0</v>
      </c>
      <c r="M6" s="8"/>
      <c r="N6" s="8"/>
      <c r="O6" s="8"/>
      <c r="P6" s="5"/>
    </row>
    <row r="7" spans="1:16" ht="15.75">
      <c r="A7" s="5">
        <v>2</v>
      </c>
      <c r="B7" s="2" t="str">
        <f>LOOKUP(A7,'lookup tables'!$A$2:$A$17,'lookup tables'!$B$2:$B$17)</f>
        <v>Tony Grzymala</v>
      </c>
      <c r="C7" s="149"/>
      <c r="D7" s="149"/>
      <c r="E7" s="149"/>
      <c r="F7" s="149"/>
      <c r="G7" s="149"/>
      <c r="H7" s="149"/>
      <c r="I7" s="149"/>
      <c r="J7" s="149"/>
      <c r="K7" s="54"/>
      <c r="L7" s="1">
        <f t="shared" si="1"/>
        <v>0</v>
      </c>
      <c r="M7" s="2">
        <f>LOOKUP(A7,'lookup tables'!$A$2:$A$17,'lookup tables'!$C$2:$C$17)</f>
        <v>16</v>
      </c>
      <c r="N7" s="1">
        <f>+L7-M7</f>
        <v>-16</v>
      </c>
      <c r="O7" s="52">
        <f>SUM(L8:N8)</f>
        <v>0</v>
      </c>
      <c r="P7" s="5"/>
    </row>
    <row r="8" spans="1:16" ht="15.75">
      <c r="A8" s="5"/>
      <c r="B8" s="6"/>
      <c r="C8" s="83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  <c r="P8" s="5"/>
    </row>
    <row r="9" spans="1:15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15.75">
      <c r="A10" s="5">
        <v>3</v>
      </c>
      <c r="B10" s="2" t="str">
        <f>LOOKUP(A10,'lookup tables'!$A$2:$A$17,'lookup tables'!$B$2:$B$17)</f>
        <v>Patrick Knapp</v>
      </c>
      <c r="C10" s="129"/>
      <c r="D10" s="54"/>
      <c r="E10" s="54"/>
      <c r="F10" s="54"/>
      <c r="G10" s="54"/>
      <c r="H10" s="54"/>
      <c r="I10" s="54"/>
      <c r="J10" s="54"/>
      <c r="K10" s="54"/>
      <c r="L10" s="1">
        <f>SUM(C10:K10)</f>
        <v>0</v>
      </c>
      <c r="M10" s="2">
        <f>LOOKUP(A10,'lookup tables'!$A$2:$A$17,'lookup tables'!$C$2:$C$17)</f>
        <v>15</v>
      </c>
      <c r="N10" s="1">
        <f>+L10-M10</f>
        <v>-15</v>
      </c>
      <c r="O10" s="51">
        <f>SUM(L11:N11)</f>
        <v>0</v>
      </c>
    </row>
    <row r="11" spans="1:16" ht="15.75">
      <c r="A11" s="9"/>
      <c r="B11" s="12"/>
      <c r="C11" s="87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11"/>
    </row>
    <row r="12" spans="1:15" ht="15.75">
      <c r="A12" s="5">
        <v>4</v>
      </c>
      <c r="B12" s="2" t="str">
        <f>LOOKUP(A12,'lookup tables'!$A$2:$A$17,'lookup tables'!$B$2:$B$17)</f>
        <v>Harold Connely</v>
      </c>
      <c r="C12" s="129"/>
      <c r="D12" s="54"/>
      <c r="E12" s="54"/>
      <c r="F12" s="54"/>
      <c r="G12" s="54"/>
      <c r="H12" s="54"/>
      <c r="I12" s="54"/>
      <c r="J12" s="54"/>
      <c r="K12" s="54"/>
      <c r="L12" s="1">
        <f>SUM(C12:K12)</f>
        <v>0</v>
      </c>
      <c r="M12" s="2">
        <f>LOOKUP(A12,'lookup tables'!$A$2:$A$17,'lookup tables'!$C$2:$C$17)</f>
        <v>11</v>
      </c>
      <c r="N12" s="1">
        <f>+L12-M12</f>
        <v>-11</v>
      </c>
      <c r="O12" s="51">
        <f>SUM(L13:N13)</f>
        <v>0</v>
      </c>
    </row>
    <row r="13" spans="1:16" ht="15.75">
      <c r="A13" s="9"/>
      <c r="B13" s="8"/>
      <c r="C13" s="87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 t="s">
        <v>7</v>
      </c>
      <c r="O13" s="8" t="s">
        <v>7</v>
      </c>
      <c r="P13" s="11" t="s">
        <v>7</v>
      </c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5</v>
      </c>
      <c r="B15" s="144" t="str">
        <f>LOOKUP(A15,'lookup tables'!$A$2:$A$17,'lookup tables'!$B$2:$B$17)</f>
        <v>Jim Ferro</v>
      </c>
      <c r="C15" s="54"/>
      <c r="D15" s="54"/>
      <c r="E15" s="54"/>
      <c r="F15" s="54"/>
      <c r="G15" s="54"/>
      <c r="H15" s="54"/>
      <c r="I15" s="54"/>
      <c r="J15" s="54"/>
      <c r="K15" s="54"/>
      <c r="L15" s="1">
        <f>SUM(C15:K15)</f>
        <v>0</v>
      </c>
      <c r="M15" s="2">
        <f>LOOKUP(A15,'lookup tables'!$A$2:$A$17,'lookup tables'!$C$2:$C$17)</f>
        <v>10</v>
      </c>
      <c r="N15" s="1">
        <f>+L15-M15</f>
        <v>-10</v>
      </c>
      <c r="O15" s="52">
        <f>SUM(L16:N16)</f>
        <v>0</v>
      </c>
      <c r="P15" s="5"/>
    </row>
    <row r="16" spans="1:16" ht="15.75">
      <c r="A16" s="9"/>
      <c r="B16" s="145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/>
      <c r="O16" s="8"/>
      <c r="P16" s="9"/>
    </row>
    <row r="17" spans="1:16" ht="15.75">
      <c r="A17" s="5">
        <v>6</v>
      </c>
      <c r="B17" s="144" t="str">
        <f>LOOKUP(A17,'lookup tables'!$A$2:$A$17,'lookup tables'!$B$2:$B$17)</f>
        <v>Mark Dentinger</v>
      </c>
      <c r="C17" s="54"/>
      <c r="D17" s="54"/>
      <c r="E17" s="54"/>
      <c r="F17" s="54"/>
      <c r="G17" s="54"/>
      <c r="H17" s="54"/>
      <c r="I17" s="54"/>
      <c r="J17" s="54"/>
      <c r="K17" s="54"/>
      <c r="L17" s="1">
        <f>SUM(C17:K17)</f>
        <v>0</v>
      </c>
      <c r="M17" s="20">
        <f>LOOKUP(A17,'lookup tables'!$A$2:$A$17,'lookup tables'!$C$2:$C$17)</f>
        <v>9</v>
      </c>
      <c r="N17" s="1">
        <f>+L17-M17</f>
        <v>-9</v>
      </c>
      <c r="O17" s="52">
        <f>SUM(L18:N18)</f>
        <v>0</v>
      </c>
      <c r="P17" s="5"/>
    </row>
    <row r="18" spans="1:16" ht="15.75">
      <c r="A18" s="9"/>
      <c r="B18" s="146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/>
      <c r="N18" s="8"/>
      <c r="O18" s="8"/>
      <c r="P18" s="9"/>
    </row>
    <row r="19" spans="1:15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15.75">
      <c r="A20" s="5">
        <v>7</v>
      </c>
      <c r="B20" s="144" t="str">
        <f>LOOKUP(A20,'lookup tables'!$A$2:$A$17,'lookup tables'!$B$2:$B$17)</f>
        <v>Fred Schlensker</v>
      </c>
      <c r="C20" s="54"/>
      <c r="D20" s="54"/>
      <c r="E20" s="54"/>
      <c r="F20" s="54"/>
      <c r="G20" s="54"/>
      <c r="H20" s="54"/>
      <c r="I20" s="54"/>
      <c r="J20" s="54"/>
      <c r="K20" s="54"/>
      <c r="L20" s="1">
        <f>SUM(C20:K20)</f>
        <v>0</v>
      </c>
      <c r="M20" s="2">
        <f>LOOKUP(A20,'lookup tables'!$A$2:$A$17,'lookup tables'!$C$2:$C$17)</f>
        <v>6</v>
      </c>
      <c r="N20" s="1">
        <f>+L20-M20</f>
        <v>-6</v>
      </c>
      <c r="O20" s="51">
        <f>SUM(L21:N21)</f>
        <v>0</v>
      </c>
    </row>
    <row r="21" spans="1:16" ht="15.75">
      <c r="A21" s="9"/>
      <c r="B21" s="145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  <c r="P21" s="11"/>
    </row>
    <row r="22" spans="1:15" ht="15.75">
      <c r="A22" s="5">
        <v>8</v>
      </c>
      <c r="B22" s="144" t="str">
        <f>LOOKUP(A22,'lookup tables'!$A$2:$A$17,'lookup tables'!$B$2:$B$17)</f>
        <v>Gunnar Isaacson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">
        <f>LOOKUP(A22,'lookup tables'!$A$2:$A$17,'lookup tables'!$C$2:$C$17)</f>
        <v>3</v>
      </c>
      <c r="N22" s="1">
        <f>+L22-M22</f>
        <v>-3</v>
      </c>
      <c r="O22" s="51">
        <f>SUM(L23:N23)</f>
        <v>0</v>
      </c>
    </row>
    <row r="23" spans="1:16" ht="15.75">
      <c r="A23" s="9"/>
      <c r="B23" s="146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 t="s">
        <v>7</v>
      </c>
      <c r="N23" s="8"/>
      <c r="O23" s="8"/>
      <c r="P23" s="11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9</v>
      </c>
      <c r="B25" s="2" t="str">
        <f>LOOKUP(A25,'lookup tables'!$A$2:$A$17,'lookup tables'!$B$2:$B$17)</f>
        <v>Ed Roche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0">
        <f>LOOKUP(A25,'lookup tables'!$A$2:$A$17,'lookup tables'!$C$2:$C$17)</f>
        <v>16</v>
      </c>
      <c r="N25" s="1">
        <f>+L25-M25</f>
        <v>-16</v>
      </c>
      <c r="O25" s="52">
        <f>SUM(L26:N26)</f>
        <v>0</v>
      </c>
      <c r="P25" s="5"/>
    </row>
    <row r="26" spans="1:16" ht="15.75">
      <c r="A26" s="9"/>
      <c r="B26" s="12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 t="s">
        <v>7</v>
      </c>
      <c r="N26" s="8"/>
      <c r="O26" s="8" t="s">
        <v>7</v>
      </c>
      <c r="P26" s="9"/>
    </row>
    <row r="27" spans="1:16" ht="15.75">
      <c r="A27" s="5">
        <v>10</v>
      </c>
      <c r="B27" s="2" t="str">
        <f>LOOKUP(A27,'lookup tables'!$A$2:$A$17,'lookup tables'!$B$2:$B$17)</f>
        <v>Doug Hampton</v>
      </c>
      <c r="C27" s="54"/>
      <c r="D27" s="54"/>
      <c r="E27" s="54"/>
      <c r="F27" s="54"/>
      <c r="G27" s="54"/>
      <c r="H27" s="54"/>
      <c r="I27" s="54"/>
      <c r="J27" s="54"/>
      <c r="K27" s="54"/>
      <c r="L27" s="1">
        <f>SUM(C27:K27)</f>
        <v>0</v>
      </c>
      <c r="M27" s="2">
        <f>LOOKUP(A27,'lookup tables'!$A$2:$A$17,'lookup tables'!$C$2:$C$17)</f>
        <v>9</v>
      </c>
      <c r="N27" s="1">
        <f>+L27-M27</f>
        <v>-9</v>
      </c>
      <c r="O27" s="52">
        <f>SUM(L28:N28)</f>
        <v>0</v>
      </c>
      <c r="P27" s="5"/>
    </row>
    <row r="28" spans="1:16" ht="15.75">
      <c r="A28" s="9"/>
      <c r="B28" s="8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11</v>
      </c>
      <c r="B30" s="144" t="str">
        <f>LOOKUP(A30,'lookup tables'!$A$2:$A$17,'lookup tables'!$B$2:$B$17)</f>
        <v>John Irwin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tables'!$C$2:$C$17)</f>
        <v>10</v>
      </c>
      <c r="N30" s="1">
        <f>+L30-M30</f>
        <v>-10</v>
      </c>
      <c r="O30" s="51">
        <f>SUM(L31:N31)</f>
        <v>0</v>
      </c>
      <c r="P30" s="5"/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12</v>
      </c>
      <c r="B32" s="144" t="str">
        <f>LOOKUP(A32,'lookup tables'!$A$2:$A$17,'lookup tables'!$B$2:$B$17)</f>
        <v>Bill Sano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tables'!$C$2:$C$17)</f>
        <v>12</v>
      </c>
      <c r="N32" s="1">
        <f>+L32-M32</f>
        <v>-12</v>
      </c>
      <c r="O32" s="51">
        <f>SUM(L33:N33)</f>
        <v>0</v>
      </c>
      <c r="P32" s="5"/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5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6" ht="15.75">
      <c r="A35" s="5">
        <v>13</v>
      </c>
      <c r="B35" s="2" t="str">
        <f>LOOKUP(A35,'lookup tables'!$A$2:$A$17,'lookup tables'!$B$2:$B$17)</f>
        <v>Harvey Gibson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0">
        <f>LOOKUP(A35,'lookup tables'!$A$2:$A$17,'lookup tables'!$C$2:$C$17)</f>
        <v>16</v>
      </c>
      <c r="N35" s="1">
        <f>+L35-M35</f>
        <v>-16</v>
      </c>
      <c r="O35" s="52">
        <f>SUM(L36:N36)</f>
        <v>0</v>
      </c>
      <c r="P35" s="5"/>
    </row>
    <row r="36" spans="1:16" ht="15.75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 t="s">
        <v>7</v>
      </c>
      <c r="O36" s="8" t="s">
        <v>7</v>
      </c>
      <c r="P36" s="9"/>
    </row>
    <row r="37" spans="1:16" ht="15.75">
      <c r="A37" s="5">
        <v>14</v>
      </c>
      <c r="B37" s="2" t="str">
        <f>LOOKUP(A37,'lookup tables'!$A$2:$A$17,'lookup tables'!$B$2:$B$17)</f>
        <v>Tom Zayac</v>
      </c>
      <c r="C37" s="54"/>
      <c r="D37" s="54"/>
      <c r="E37" s="54"/>
      <c r="F37" s="54"/>
      <c r="G37" s="54"/>
      <c r="H37" s="54"/>
      <c r="I37" s="54"/>
      <c r="J37" s="54"/>
      <c r="K37" s="54"/>
      <c r="L37" s="1">
        <f>SUM(C37:K37)</f>
        <v>0</v>
      </c>
      <c r="M37" s="2">
        <f>LOOKUP(A37,'lookup tables'!$A$2:$A$17,'lookup tables'!$C$2:$C$17)</f>
        <v>10</v>
      </c>
      <c r="N37" s="1">
        <f>+L37-M37</f>
        <v>-10</v>
      </c>
      <c r="O37" s="52">
        <f>SUM(L38:N38)</f>
        <v>0</v>
      </c>
      <c r="P37" s="5"/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 t="s">
        <v>7</v>
      </c>
      <c r="N38" s="8" t="s">
        <v>7</v>
      </c>
      <c r="O38" s="8" t="s">
        <v>7</v>
      </c>
      <c r="P38" s="9" t="s">
        <v>7</v>
      </c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15</v>
      </c>
      <c r="B40" s="2" t="str">
        <f>LOOKUP(A40,'lookup tables'!$A$2:$A$17,'lookup tables'!$B$2:$B$17)</f>
        <v>Rick Huckemeyer</v>
      </c>
      <c r="C40" s="54"/>
      <c r="D40" s="54"/>
      <c r="E40" s="54"/>
      <c r="F40" s="54"/>
      <c r="G40" s="54"/>
      <c r="H40" s="54"/>
      <c r="I40" s="54"/>
      <c r="J40" s="54"/>
      <c r="K40" s="54"/>
      <c r="L40" s="1">
        <f>SUM(C40:K40)</f>
        <v>0</v>
      </c>
      <c r="M40" s="2">
        <f>LOOKUP(A40,'lookup tables'!$A$2:$A$17,'lookup tables'!$C$2:$C$17)</f>
        <v>16</v>
      </c>
      <c r="N40" s="1">
        <f>+L40-M40</f>
        <v>-16</v>
      </c>
      <c r="O40" s="51">
        <f>SUM(L41:N41)</f>
        <v>0</v>
      </c>
      <c r="P40" s="5"/>
    </row>
    <row r="41" spans="1:16" ht="15.75">
      <c r="A41" s="9"/>
      <c r="B41" s="12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 t="s">
        <v>7</v>
      </c>
      <c r="N41" s="8"/>
      <c r="O41" s="8"/>
      <c r="P41" s="9"/>
    </row>
    <row r="42" spans="1:16" ht="15.75">
      <c r="A42" s="5">
        <v>16</v>
      </c>
      <c r="B42" s="2" t="str">
        <f>LOOKUP(A42,'lookup tables'!$A$2:$A$17,'lookup tables'!$B$2:$B$17)</f>
        <v>Brad VanAuken</v>
      </c>
      <c r="C42" s="54"/>
      <c r="D42" s="54"/>
      <c r="E42" s="54"/>
      <c r="F42" s="54"/>
      <c r="G42" s="54"/>
      <c r="H42" s="54"/>
      <c r="I42" s="54"/>
      <c r="J42" s="54"/>
      <c r="K42" s="54"/>
      <c r="L42" s="1">
        <f>SUM(C42:K42)</f>
        <v>0</v>
      </c>
      <c r="M42" s="20">
        <f>LOOKUP(A42,'lookup tables'!$A$2:$A$17,'lookup tables'!$C$2:$C$17)</f>
        <v>12</v>
      </c>
      <c r="N42" s="1">
        <f>+L42-M42</f>
        <v>-12</v>
      </c>
      <c r="O42" s="51">
        <f>SUM(L43:N43)</f>
        <v>0</v>
      </c>
      <c r="P42" s="5"/>
    </row>
    <row r="43" spans="1:16" ht="15.75">
      <c r="A43" s="9"/>
      <c r="B43" s="156"/>
      <c r="C43" s="83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56"/>
      <c r="N43" s="156"/>
      <c r="O43" s="156"/>
      <c r="P4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25">
      <selection activeCell="M38" sqref="M38"/>
    </sheetView>
  </sheetViews>
  <sheetFormatPr defaultColWidth="9.00390625" defaultRowHeight="15.75"/>
  <cols>
    <col min="1" max="1" width="4.25390625" style="0" customWidth="1"/>
    <col min="2" max="2" width="15.00390625" style="0" customWidth="1"/>
    <col min="3" max="15" width="5.625" style="0" customWidth="1"/>
  </cols>
  <sheetData>
    <row r="1" spans="1:16" ht="20.25" customHeight="1">
      <c r="A1" s="123"/>
      <c r="B1" s="38" t="s">
        <v>11</v>
      </c>
      <c r="C1" s="38">
        <v>1</v>
      </c>
      <c r="D1" s="38" t="str">
        <f>LOOKUP(C1,'lookup tables'!H22:H24,'lookup tables'!I22:I24)</f>
        <v>White 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28"/>
    </row>
    <row r="2" spans="1:16" ht="24.75" customHeight="1">
      <c r="A2" s="123"/>
      <c r="B2" s="39" t="s">
        <v>1</v>
      </c>
      <c r="C2" s="40">
        <v>1</v>
      </c>
      <c r="D2" s="40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128"/>
    </row>
    <row r="3" spans="1:16" ht="20.25" customHeight="1">
      <c r="A3" s="123"/>
      <c r="B3" s="42" t="s">
        <v>10</v>
      </c>
      <c r="C3" s="43">
        <f>LOOKUP($C$1,'lookup tables'!$H$22:$H$24,'lookup tables'!J22:J24)</f>
        <v>4</v>
      </c>
      <c r="D3" s="43">
        <f>LOOKUP($C$1,'lookup tables'!$H$22:$H$24,'lookup tables'!K22:K24)</f>
        <v>4</v>
      </c>
      <c r="E3" s="43">
        <f>LOOKUP($C$1,'lookup tables'!$H$22:$H$24,'lookup tables'!L22:L24)</f>
        <v>4</v>
      </c>
      <c r="F3" s="43">
        <f>LOOKUP($C$1,'lookup tables'!$H$22:$H$24,'lookup tables'!M22:M24)</f>
        <v>5</v>
      </c>
      <c r="G3" s="43">
        <f>LOOKUP($C$1,'lookup tables'!$H$22:$H$24,'lookup tables'!N22:N24)</f>
        <v>4</v>
      </c>
      <c r="H3" s="43">
        <f>LOOKUP($C$1,'lookup tables'!$H$22:$H$24,'lookup tables'!O22:O24)</f>
        <v>3</v>
      </c>
      <c r="I3" s="43">
        <f>LOOKUP($C$1,'lookup tables'!$H$22:$H$24,'lookup tables'!P22:P24)</f>
        <v>4</v>
      </c>
      <c r="J3" s="43">
        <f>LOOKUP($C$1,'lookup tables'!$H$22:$H$24,'lookup tables'!Q22:Q24)</f>
        <v>3</v>
      </c>
      <c r="K3" s="43">
        <f>LOOKUP($C$1,'lookup tables'!$H$22:$H$24,'lookup tables'!R22:R24)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128"/>
    </row>
    <row r="4" spans="1:15" ht="20.25" customHeight="1">
      <c r="A4" s="5"/>
      <c r="B4" s="28" t="s">
        <v>0</v>
      </c>
      <c r="C4" s="35">
        <f>LOOKUP($C$1,'lookup tables'!$H$10:$H$12,'lookup tables'!J10:J12)</f>
        <v>6</v>
      </c>
      <c r="D4" s="35">
        <f>LOOKUP($C$1,'lookup tables'!$H$10:$H$12,'lookup tables'!K10:K12)</f>
        <v>7</v>
      </c>
      <c r="E4" s="35">
        <f>LOOKUP($C$1,'lookup tables'!$H$10:$H$12,'lookup tables'!L10:L12)</f>
        <v>1</v>
      </c>
      <c r="F4" s="35">
        <f>LOOKUP($C$1,'lookup tables'!$H$10:$H$12,'lookup tables'!M10:M12)</f>
        <v>5</v>
      </c>
      <c r="G4" s="35">
        <f>LOOKUP($C$1,'lookup tables'!$H$10:$H$12,'lookup tables'!N10:N12)</f>
        <v>3</v>
      </c>
      <c r="H4" s="35">
        <f>LOOKUP($C$1,'lookup tables'!$H$10:$H$12,'lookup tables'!O10:O12)</f>
        <v>8</v>
      </c>
      <c r="I4" s="35">
        <f>LOOKUP($C$1,'lookup tables'!$H$10:$H$12,'lookup tables'!P10:P12)</f>
        <v>2</v>
      </c>
      <c r="J4" s="35">
        <f>LOOKUP($C$1,'lookup tables'!$H$10:$H$12,'lookup tables'!Q10:Q12)</f>
        <v>9</v>
      </c>
      <c r="K4" s="35">
        <f>LOOKUP($C$1,'lookup tables'!$H$10:$H$12,'lookup tables'!R10:R12)</f>
        <v>4</v>
      </c>
      <c r="L4" s="29">
        <f t="shared" si="1"/>
        <v>45</v>
      </c>
      <c r="M4" s="48"/>
      <c r="N4" s="48"/>
      <c r="O4" s="48"/>
    </row>
    <row r="5" spans="1:15" ht="24.75" customHeight="1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>SUM(C5:K5)</f>
        <v>0</v>
      </c>
      <c r="M5" s="2">
        <f>LOOKUP(A5,'lookup tables'!$A$2:$A$17,'lookup tables'!$D$2:$D$17)</f>
        <v>0</v>
      </c>
      <c r="N5" s="1">
        <f>+L5-M5</f>
        <v>0</v>
      </c>
      <c r="O5" s="52">
        <f>SUM(L6:N6)</f>
        <v>0</v>
      </c>
    </row>
    <row r="6" spans="1:15" ht="9.75" customHeight="1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/>
      <c r="N6" s="8"/>
      <c r="O6" s="8"/>
    </row>
    <row r="7" spans="1:15" ht="24.75" customHeight="1">
      <c r="A7" s="5">
        <v>12</v>
      </c>
      <c r="B7" s="2" t="str">
        <f>LOOKUP(A7,'lookup tables'!$A$2:$A$17,'lookup tables'!$B$2:$B$17)</f>
        <v>Bill Sano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tables'!$D$2:$D$17)</f>
        <v>0</v>
      </c>
      <c r="N7" s="1">
        <f>+L7-M7</f>
        <v>0</v>
      </c>
      <c r="O7" s="52">
        <f>SUM(L8:N8)</f>
        <v>0</v>
      </c>
    </row>
    <row r="8" spans="1:15" ht="9.75" customHeight="1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/>
      <c r="O8" s="8"/>
    </row>
    <row r="9" spans="1:15" ht="15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</row>
    <row r="10" spans="1:15" ht="24.75" customHeight="1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tables'!$D$2:$D$17)</f>
        <v>0</v>
      </c>
      <c r="N10" s="1">
        <f>+L10-M10</f>
        <v>0</v>
      </c>
      <c r="O10" s="51">
        <f>SUM(L11:N11)</f>
        <v>0</v>
      </c>
    </row>
    <row r="11" spans="1:15" s="11" customFormat="1" ht="9.75" customHeight="1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/>
      <c r="N11" s="8"/>
      <c r="O11" s="8"/>
    </row>
    <row r="12" spans="1:15" ht="24.75" customHeight="1">
      <c r="A12" s="5">
        <v>13</v>
      </c>
      <c r="B12" s="2" t="str">
        <f>LOOKUP(A12,'lookup tables'!$A$2:$A$17,'lookup tables'!$B$2:$B$17)</f>
        <v>Harvey Gibson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">
        <f>LOOKUP(A12,'lookup tables'!$A$2:$A$17,'lookup tables'!$D$2:$D$17)</f>
        <v>0</v>
      </c>
      <c r="N12" s="1">
        <f>+L12-M12</f>
        <v>0</v>
      </c>
      <c r="O12" s="51">
        <f>SUM(L13:N13)</f>
        <v>0</v>
      </c>
    </row>
    <row r="13" spans="1:15" s="11" customFormat="1" ht="9.75" customHeight="1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/>
      <c r="N13" s="8"/>
      <c r="O13" s="8"/>
    </row>
    <row r="14" spans="1:15" ht="15" customHeight="1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5" ht="24.75" customHeight="1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tables'!$D$2:$D$17)</f>
        <v>0</v>
      </c>
      <c r="N15" s="1">
        <f>+L15-M15</f>
        <v>0</v>
      </c>
      <c r="O15" s="52">
        <f>SUM(L16:N16)</f>
        <v>2</v>
      </c>
    </row>
    <row r="16" spans="1:15" s="11" customFormat="1" ht="9.75" customHeight="1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>
        <v>2</v>
      </c>
      <c r="N16" s="8"/>
      <c r="O16" s="8"/>
    </row>
    <row r="17" spans="1:15" ht="24.75" customHeight="1">
      <c r="A17" s="5">
        <v>14</v>
      </c>
      <c r="B17" s="2" t="str">
        <f>LOOKUP(A17,'lookup tables'!$A$2:$A$17,'lookup tables'!$B$2:$B$17)</f>
        <v>Tom Zayac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tables'!$D$2:$D$17)</f>
        <v>0</v>
      </c>
      <c r="N17" s="1">
        <f>+L17-M17</f>
        <v>0</v>
      </c>
      <c r="O17" s="52">
        <f>SUM(L18:N18)</f>
        <v>0</v>
      </c>
    </row>
    <row r="18" spans="1:15" s="11" customFormat="1" ht="9.75" customHeight="1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8">
        <f>SUM(C18:K18)</f>
        <v>0</v>
      </c>
      <c r="M18" s="8" t="s">
        <v>7</v>
      </c>
      <c r="N18" s="8"/>
      <c r="O18" s="8"/>
    </row>
    <row r="19" spans="1:15" ht="15" customHeight="1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</row>
    <row r="20" spans="1:15" ht="24.75" customHeight="1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">
        <f>LOOKUP(A20,'lookup tables'!$A$2:$A$17,'lookup tables'!$D$2:$D$17)</f>
        <v>0</v>
      </c>
      <c r="N20" s="1">
        <f>+L20-M20</f>
        <v>0</v>
      </c>
      <c r="O20" s="51">
        <f>SUM(L21:N21)</f>
        <v>0</v>
      </c>
    </row>
    <row r="21" spans="1:15" s="11" customFormat="1" ht="9.75" customHeight="1">
      <c r="A21" s="9"/>
      <c r="B21" s="12"/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/>
      <c r="N21" s="8"/>
      <c r="O21" s="8"/>
    </row>
    <row r="22" spans="1:15" ht="24.75" customHeight="1">
      <c r="A22" s="5">
        <v>15</v>
      </c>
      <c r="B22" s="2" t="str">
        <f>LOOKUP(A22,'lookup tables'!$A$2:$A$17,'lookup tables'!$B$2:$B$17)</f>
        <v>Rick Huckemeyer</v>
      </c>
      <c r="C22" s="56"/>
      <c r="D22" s="56"/>
      <c r="E22" s="56"/>
      <c r="F22" s="56"/>
      <c r="G22" s="56"/>
      <c r="H22" s="56"/>
      <c r="I22" s="56"/>
      <c r="J22" s="56"/>
      <c r="K22" s="56"/>
      <c r="L22" s="1">
        <f>SUM(C22:K22)</f>
        <v>0</v>
      </c>
      <c r="M22" s="2">
        <f>LOOKUP(A22,'lookup tables'!$A$2:$A$17,'lookup tables'!$D$2:$D$17)</f>
        <v>0</v>
      </c>
      <c r="N22" s="1">
        <f>+L22-M22</f>
        <v>0</v>
      </c>
      <c r="O22" s="51">
        <f>SUM(L23:N23)</f>
        <v>0</v>
      </c>
    </row>
    <row r="23" spans="1:15" s="11" customFormat="1" ht="9.75" customHeight="1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/>
      <c r="O23" s="8"/>
    </row>
    <row r="24" spans="1:15" ht="15" customHeight="1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</row>
    <row r="25" spans="1:15" ht="24.75" customHeight="1">
      <c r="A25" s="5">
        <v>5</v>
      </c>
      <c r="B25" s="144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tables'!$D$2:$D$17)</f>
        <v>0</v>
      </c>
      <c r="N25" s="1">
        <f>+L25-M25</f>
        <v>0</v>
      </c>
      <c r="O25" s="52">
        <f>SUM(L26:N26)</f>
        <v>0</v>
      </c>
    </row>
    <row r="26" spans="1:15" s="11" customFormat="1" ht="9.75" customHeight="1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8"/>
    </row>
    <row r="27" spans="1:15" ht="24.75" customHeight="1">
      <c r="A27" s="5">
        <v>16</v>
      </c>
      <c r="B27" s="144" t="str">
        <f>LOOKUP(A27,'lookup tables'!$A$2:$A$17,'lookup tables'!$B$2:$B$17)</f>
        <v>Brad VanAuken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tables'!$D$2:$D$17)</f>
        <v>0</v>
      </c>
      <c r="N27" s="1">
        <f>+L27-M27</f>
        <v>0</v>
      </c>
      <c r="O27" s="52">
        <f>SUM(L28:N28)</f>
        <v>0</v>
      </c>
    </row>
    <row r="28" spans="1:15" s="11" customFormat="1" ht="9.75" customHeight="1">
      <c r="A28" s="9"/>
      <c r="B28" s="146" t="s">
        <v>7</v>
      </c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</row>
    <row r="29" spans="1:15" ht="15" customHeight="1">
      <c r="A29" s="5"/>
      <c r="B29" s="92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</row>
    <row r="30" spans="1:15" ht="24.75" customHeight="1">
      <c r="A30" s="5">
        <v>6</v>
      </c>
      <c r="B30" s="144" t="str">
        <f>LOOKUP(A30,'lookup tables'!$A$2:$A$17,'lookup tables'!$B$2:$B$17)</f>
        <v>Mark Dentinger</v>
      </c>
      <c r="C30" s="54"/>
      <c r="D30" s="54"/>
      <c r="E30" s="54"/>
      <c r="F30" s="54"/>
      <c r="G30" s="54"/>
      <c r="H30" s="54"/>
      <c r="I30" s="54"/>
      <c r="J30" s="54"/>
      <c r="K30" s="54"/>
      <c r="L30" s="1">
        <f>SUM(C30:K30)</f>
        <v>0</v>
      </c>
      <c r="M30" s="2">
        <f>LOOKUP(A30,'lookup tables'!$A$2:$A$17,'lookup tables'!$D$2:$D$17)</f>
        <v>0</v>
      </c>
      <c r="N30" s="1">
        <f>+L30-M30</f>
        <v>0</v>
      </c>
      <c r="O30" s="51">
        <f>SUM(L31:N31)</f>
        <v>0</v>
      </c>
    </row>
    <row r="31" spans="1:15" s="11" customFormat="1" ht="9.75" customHeight="1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</row>
    <row r="32" spans="1:15" ht="24.75" customHeight="1">
      <c r="A32" s="5">
        <v>9</v>
      </c>
      <c r="B32" s="144" t="str">
        <f>LOOKUP(A32,'lookup tables'!$A$2:$A$17,'lookup tables'!$B$2:$B$17)</f>
        <v>Ed Roche</v>
      </c>
      <c r="C32" s="56"/>
      <c r="D32" s="56"/>
      <c r="E32" s="56"/>
      <c r="F32" s="56"/>
      <c r="G32" s="56"/>
      <c r="H32" s="56"/>
      <c r="I32" s="56"/>
      <c r="J32" s="56"/>
      <c r="K32" s="56"/>
      <c r="L32" s="1">
        <f>SUM(C32:K32)</f>
        <v>0</v>
      </c>
      <c r="M32" s="2">
        <f>LOOKUP(A32,'lookup tables'!$A$2:$A$17,'lookup tables'!$D$2:$D$17)</f>
        <v>0</v>
      </c>
      <c r="N32" s="1">
        <f>+L32-M32</f>
        <v>0</v>
      </c>
      <c r="O32" s="51">
        <f>SUM(L33:N33)</f>
        <v>0</v>
      </c>
    </row>
    <row r="33" spans="1:15" s="11" customFormat="1" ht="9.75" customHeight="1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</row>
    <row r="34" spans="1:15" ht="15" customHeight="1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</row>
    <row r="35" spans="1:15" ht="24.75" customHeight="1">
      <c r="A35" s="5">
        <v>7</v>
      </c>
      <c r="B35" s="2" t="str">
        <f>LOOKUP(A35,'lookup tables'!$A$2:$A$17,'lookup tables'!$B$2:$B$17)</f>
        <v>Fred Schlensker</v>
      </c>
      <c r="C35" s="54"/>
      <c r="D35" s="54"/>
      <c r="E35" s="54"/>
      <c r="F35" s="54"/>
      <c r="G35" s="54"/>
      <c r="H35" s="54"/>
      <c r="I35" s="54"/>
      <c r="J35" s="54"/>
      <c r="K35" s="54"/>
      <c r="L35" s="1">
        <f>SUM(C35:K35)</f>
        <v>0</v>
      </c>
      <c r="M35" s="2">
        <f>LOOKUP(A35,'lookup tables'!$A$2:$A$17,'lookup tables'!$D$2:$D$17)</f>
        <v>0</v>
      </c>
      <c r="N35" s="1">
        <f>+L35-M35</f>
        <v>0</v>
      </c>
      <c r="O35" s="52">
        <f>SUM(L36:N36)</f>
        <v>0</v>
      </c>
    </row>
    <row r="36" spans="1:15" s="11" customFormat="1" ht="9.75" customHeight="1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8"/>
    </row>
    <row r="37" spans="1:15" ht="24.75" customHeight="1">
      <c r="A37" s="5">
        <v>10</v>
      </c>
      <c r="B37" s="2" t="str">
        <f>LOOKUP(A37,'lookup tables'!$A$2:$A$17,'lookup tables'!$B$2:$B$17)</f>
        <v>Doug Hampton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">
        <f>LOOKUP(A37,'lookup tables'!$A$2:$A$17,'lookup tables'!$D$2:$D$17)</f>
        <v>0</v>
      </c>
      <c r="N37" s="1">
        <f>+L37-M37</f>
        <v>0</v>
      </c>
      <c r="O37" s="52">
        <f>SUM(L38:N38)</f>
        <v>0</v>
      </c>
    </row>
    <row r="38" spans="1:15" s="11" customFormat="1" ht="9.75" customHeight="1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</row>
    <row r="39" spans="1:15" ht="15" customHeight="1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</row>
    <row r="40" spans="1:15" ht="24.75" customHeight="1">
      <c r="A40" s="5">
        <v>8</v>
      </c>
      <c r="B40" s="144" t="str">
        <f>LOOKUP(A40,'lookup tables'!$A$2:$A$17,'lookup tables'!$B$2:$B$17)</f>
        <v>Gunnar Isaacson</v>
      </c>
      <c r="C40" s="56"/>
      <c r="D40" s="56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">
        <f>LOOKUP(A40,'lookup tables'!$A$2:$A$17,'lookup tables'!$D$2:$D$17)</f>
        <v>0</v>
      </c>
      <c r="N40" s="1">
        <f>+L40-M40</f>
        <v>0</v>
      </c>
      <c r="O40" s="51">
        <f>SUM(L41:N41)</f>
        <v>0</v>
      </c>
    </row>
    <row r="41" spans="1:15" s="11" customFormat="1" ht="9.75" customHeight="1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</row>
    <row r="42" spans="1:15" ht="24.75" customHeight="1">
      <c r="A42" s="5">
        <v>11</v>
      </c>
      <c r="B42" s="144" t="str">
        <f>LOOKUP(A42,'lookup tables'!$A$2:$A$17,'lookup tables'!$B$2:$B$17)</f>
        <v>John Irwin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tables'!$D$2:$D$17)</f>
        <v>0</v>
      </c>
      <c r="N42" s="1">
        <f>+L42-M42</f>
        <v>0</v>
      </c>
      <c r="O42" s="51">
        <f>SUM(L43:N43)</f>
        <v>0</v>
      </c>
    </row>
    <row r="43" spans="1:15" s="11" customFormat="1" ht="9.75" customHeight="1">
      <c r="A43" s="9"/>
      <c r="B43" s="147"/>
      <c r="C43" s="55"/>
      <c r="D43" s="55"/>
      <c r="E43" s="55"/>
      <c r="F43" s="55"/>
      <c r="G43" s="55"/>
      <c r="H43" s="55"/>
      <c r="I43" s="55"/>
      <c r="J43" s="55"/>
      <c r="K43" s="55"/>
      <c r="L43" s="8">
        <f>SUM(C43:K43)</f>
        <v>0</v>
      </c>
      <c r="M43" s="8"/>
      <c r="N43" s="8"/>
      <c r="O43" s="8"/>
    </row>
  </sheetData>
  <sheetProtection/>
  <printOptions/>
  <pageMargins left="0.5" right="0.5" top="0.5" bottom="0.5" header="0.25" footer="0.2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P44"/>
  <sheetViews>
    <sheetView zoomScalePageLayoutView="0" workbookViewId="0" topLeftCell="A19">
      <selection activeCell="N43" sqref="N43"/>
    </sheetView>
  </sheetViews>
  <sheetFormatPr defaultColWidth="9.00390625" defaultRowHeight="15.75"/>
  <cols>
    <col min="1" max="1" width="4.25390625" style="0" customWidth="1"/>
    <col min="2" max="2" width="14.50390625" style="0" customWidth="1"/>
    <col min="3" max="15" width="5.625" style="0" customWidth="1"/>
  </cols>
  <sheetData>
    <row r="1" spans="1:16" ht="15.75">
      <c r="A1" s="116"/>
      <c r="B1" s="38" t="s">
        <v>11</v>
      </c>
      <c r="C1" s="38">
        <v>4</v>
      </c>
      <c r="D1" s="38" t="str">
        <f>LOOKUP(C1,'lookup tables'!H22:H27,'lookup tables'!I22:I27)</f>
        <v>White - S</v>
      </c>
      <c r="E1" s="3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3"/>
    </row>
    <row r="2" spans="1:16" ht="15.75">
      <c r="A2" s="116"/>
      <c r="B2" s="39" t="s">
        <v>1</v>
      </c>
      <c r="C2" s="40">
        <v>1</v>
      </c>
      <c r="D2" s="159">
        <f>+C2+1</f>
        <v>2</v>
      </c>
      <c r="E2" s="40">
        <f aca="true" t="shared" si="0" ref="E2:K2">+D2+1</f>
        <v>3</v>
      </c>
      <c r="F2" s="40">
        <f t="shared" si="0"/>
        <v>4</v>
      </c>
      <c r="G2" s="40">
        <f t="shared" si="0"/>
        <v>5</v>
      </c>
      <c r="H2" s="40">
        <f t="shared" si="0"/>
        <v>6</v>
      </c>
      <c r="I2" s="40">
        <f t="shared" si="0"/>
        <v>7</v>
      </c>
      <c r="J2" s="40">
        <f>+I2+1</f>
        <v>8</v>
      </c>
      <c r="K2" s="41">
        <f t="shared" si="0"/>
        <v>9</v>
      </c>
      <c r="L2" s="40" t="s">
        <v>2</v>
      </c>
      <c r="M2" s="40" t="s">
        <v>5</v>
      </c>
      <c r="N2" s="40" t="s">
        <v>3</v>
      </c>
      <c r="O2" s="40" t="s">
        <v>4</v>
      </c>
      <c r="P2" s="73"/>
    </row>
    <row r="3" spans="1:16" ht="15.75">
      <c r="A3" s="116"/>
      <c r="B3" s="42" t="s">
        <v>10</v>
      </c>
      <c r="C3" s="43">
        <f>LOOKUP($C$1,'lookup tables'!$H$22:$H$27,'lookup tables'!J22:J247)</f>
        <v>4</v>
      </c>
      <c r="D3" s="43">
        <f>LOOKUP($C$1,'lookup tables'!$H$22:$H$27,'lookup tables'!K22:K247)</f>
        <v>4</v>
      </c>
      <c r="E3" s="43">
        <f>LOOKUP($C$1,'lookup tables'!$H$22:$H$27,'lookup tables'!L22:L247)</f>
        <v>4</v>
      </c>
      <c r="F3" s="43">
        <f>LOOKUP($C$1,'lookup tables'!$H$22:$H$27,'lookup tables'!M22:M247)</f>
        <v>5</v>
      </c>
      <c r="G3" s="43">
        <f>LOOKUP($C$1,'lookup tables'!$H$22:$H$27,'lookup tables'!N22:N247)</f>
        <v>4</v>
      </c>
      <c r="H3" s="43">
        <f>LOOKUP($C$1,'lookup tables'!$H$22:$H$27,'lookup tables'!O22:O247)</f>
        <v>3</v>
      </c>
      <c r="I3" s="43">
        <f>LOOKUP($C$1,'lookup tables'!$H$22:$H$27,'lookup tables'!P22:P247)</f>
        <v>4</v>
      </c>
      <c r="J3" s="43">
        <f>LOOKUP($C$1,'lookup tables'!$H$22:$H$27,'lookup tables'!Q22:Q247)</f>
        <v>3</v>
      </c>
      <c r="K3" s="43">
        <f>LOOKUP($C$1,'lookup tables'!$H$22:$H$27,'lookup tables'!R22:R247)</f>
        <v>5</v>
      </c>
      <c r="L3" s="43">
        <f aca="true" t="shared" si="1" ref="L3:L8">SUM(C3:K3)</f>
        <v>36</v>
      </c>
      <c r="M3" s="44"/>
      <c r="N3" s="44"/>
      <c r="O3" s="40" t="s">
        <v>15</v>
      </c>
      <c r="P3" s="73"/>
    </row>
    <row r="4" spans="1:16" ht="15.75">
      <c r="A4" s="116"/>
      <c r="B4" s="28" t="s">
        <v>0</v>
      </c>
      <c r="C4" s="35">
        <f>LOOKUP($C$1,'lookup tables'!$H$10:$H$15,'lookup tables'!J10:J15)</f>
        <v>5</v>
      </c>
      <c r="D4" s="35">
        <f>LOOKUP($C$1,'lookup tables'!$H$10:$H$15,'lookup tables'!K10:K15)</f>
        <v>8</v>
      </c>
      <c r="E4" s="35">
        <f>LOOKUP($C$1,'lookup tables'!$H$10:$H$15,'lookup tables'!L10:L15)</f>
        <v>1</v>
      </c>
      <c r="F4" s="35">
        <f>LOOKUP($C$1,'lookup tables'!$H$10:$H$15,'lookup tables'!M10:M15)</f>
        <v>9</v>
      </c>
      <c r="G4" s="35">
        <f>LOOKUP($C$1,'lookup tables'!$H$10:$H$15,'lookup tables'!N10:N15)</f>
        <v>3</v>
      </c>
      <c r="H4" s="35">
        <f>LOOKUP($C$1,'lookup tables'!$H$10:$H$15,'lookup tables'!O10:O15)</f>
        <v>6</v>
      </c>
      <c r="I4" s="35">
        <f>LOOKUP($C$1,'lookup tables'!$H$10:$H$15,'lookup tables'!P10:P15)</f>
        <v>2</v>
      </c>
      <c r="J4" s="35">
        <f>LOOKUP($C$1,'lookup tables'!$H$10:$H$15,'lookup tables'!Q10:Q15)</f>
        <v>7</v>
      </c>
      <c r="K4" s="35">
        <f>LOOKUP($C$1,'lookup tables'!$H$10:$H$15,'lookup tables'!R10:R15)</f>
        <v>4</v>
      </c>
      <c r="L4" s="35">
        <f t="shared" si="1"/>
        <v>45</v>
      </c>
      <c r="M4" s="36"/>
      <c r="N4" s="36"/>
      <c r="O4" s="36"/>
      <c r="P4" s="73"/>
    </row>
    <row r="5" spans="1:15" ht="15.75">
      <c r="A5" s="5">
        <v>1</v>
      </c>
      <c r="B5" s="2" t="str">
        <f>LOOKUP(A5,'lookup tables'!$A$2:$A$17,'lookup tables'!$B$2:$B$17)</f>
        <v>Ed Knapp</v>
      </c>
      <c r="C5" s="56"/>
      <c r="D5" s="56"/>
      <c r="E5" s="56"/>
      <c r="F5" s="56"/>
      <c r="G5" s="56"/>
      <c r="H5" s="56"/>
      <c r="I5" s="56"/>
      <c r="J5" s="56"/>
      <c r="K5" s="56"/>
      <c r="L5" s="1">
        <f t="shared" si="1"/>
        <v>0</v>
      </c>
      <c r="M5" s="2">
        <f>LOOKUP(A5,'lookup tables'!$A$2:$A$17,'lookup tables'!$C$2:$C$17)</f>
        <v>9</v>
      </c>
      <c r="N5" s="1">
        <f>+L5-M5</f>
        <v>-9</v>
      </c>
      <c r="O5" s="52">
        <f>SUM(L6:N6)</f>
        <v>0</v>
      </c>
    </row>
    <row r="6" spans="1:15" ht="15.75">
      <c r="A6" s="5"/>
      <c r="B6" s="2"/>
      <c r="C6" s="55"/>
      <c r="D6" s="55"/>
      <c r="E6" s="55"/>
      <c r="F6" s="55"/>
      <c r="G6" s="55"/>
      <c r="H6" s="55"/>
      <c r="I6" s="55"/>
      <c r="J6" s="55"/>
      <c r="K6" s="55"/>
      <c r="L6" s="8">
        <f t="shared" si="1"/>
        <v>0</v>
      </c>
      <c r="M6" s="8" t="s">
        <v>7</v>
      </c>
      <c r="N6" s="8" t="s">
        <v>7</v>
      </c>
      <c r="O6" s="8" t="s">
        <v>7</v>
      </c>
    </row>
    <row r="7" spans="1:15" ht="15.75">
      <c r="A7" s="5">
        <v>12</v>
      </c>
      <c r="B7" s="2" t="str">
        <f>LOOKUP(A7,'lookup tables'!$A$2:$A$17,'lookup tables'!$B$2:$B$17)</f>
        <v>Bill Sano</v>
      </c>
      <c r="C7" s="56"/>
      <c r="D7" s="56"/>
      <c r="E7" s="56"/>
      <c r="F7" s="56"/>
      <c r="G7" s="56"/>
      <c r="H7" s="56"/>
      <c r="I7" s="56"/>
      <c r="J7" s="56"/>
      <c r="K7" s="56"/>
      <c r="L7" s="1">
        <f t="shared" si="1"/>
        <v>0</v>
      </c>
      <c r="M7" s="2">
        <f>LOOKUP(A7,'lookup tables'!$A$2:$A$17,'lookup tables'!$C$2:$C$17)</f>
        <v>12</v>
      </c>
      <c r="N7" s="1">
        <f>+L7-M7</f>
        <v>-12</v>
      </c>
      <c r="O7" s="126">
        <f>SUM(L8:N8)</f>
        <v>0</v>
      </c>
    </row>
    <row r="8" spans="1:15" ht="15.75">
      <c r="A8" s="5"/>
      <c r="B8" s="6"/>
      <c r="C8" s="55"/>
      <c r="D8" s="55"/>
      <c r="E8" s="55"/>
      <c r="F8" s="55"/>
      <c r="G8" s="55"/>
      <c r="H8" s="55"/>
      <c r="I8" s="55"/>
      <c r="J8" s="55"/>
      <c r="K8" s="55"/>
      <c r="L8" s="8">
        <f t="shared" si="1"/>
        <v>0</v>
      </c>
      <c r="M8" s="8"/>
      <c r="N8" s="8" t="s">
        <v>7</v>
      </c>
      <c r="O8" s="8" t="s">
        <v>7</v>
      </c>
    </row>
    <row r="9" spans="1:16" ht="15.75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2"/>
      <c r="O9" s="92"/>
      <c r="P9" s="5"/>
    </row>
    <row r="10" spans="1:16" ht="15.75">
      <c r="A10" s="5">
        <v>2</v>
      </c>
      <c r="B10" s="2" t="str">
        <f>LOOKUP(A10,'lookup tables'!$A$2:$A$17,'lookup tables'!$B$2:$B$17)</f>
        <v>Tony Grzymala</v>
      </c>
      <c r="C10" s="56"/>
      <c r="D10" s="56"/>
      <c r="E10" s="56"/>
      <c r="F10" s="56"/>
      <c r="G10" s="56"/>
      <c r="H10" s="56"/>
      <c r="I10" s="56"/>
      <c r="J10" s="56"/>
      <c r="K10" s="56"/>
      <c r="L10" s="1">
        <f>SUM(C10:K10)</f>
        <v>0</v>
      </c>
      <c r="M10" s="2">
        <f>LOOKUP(A10,'lookup tables'!$A$2:$A$17,'lookup tables'!$C$2:$C$17)</f>
        <v>16</v>
      </c>
      <c r="N10" s="1">
        <f>+L10-M10</f>
        <v>-16</v>
      </c>
      <c r="O10" s="51">
        <f>SUM(L11:N11)</f>
        <v>0</v>
      </c>
      <c r="P10" s="5"/>
    </row>
    <row r="11" spans="1:16" ht="15.75">
      <c r="A11" s="9"/>
      <c r="B11" s="12"/>
      <c r="C11" s="55"/>
      <c r="D11" s="55"/>
      <c r="E11" s="55"/>
      <c r="F11" s="55"/>
      <c r="G11" s="55"/>
      <c r="H11" s="55"/>
      <c r="I11" s="55"/>
      <c r="J11" s="55"/>
      <c r="K11" s="55"/>
      <c r="L11" s="8">
        <f>SUM(C11:K11)</f>
        <v>0</v>
      </c>
      <c r="M11" s="8" t="s">
        <v>7</v>
      </c>
      <c r="N11" s="8" t="s">
        <v>7</v>
      </c>
      <c r="O11" s="8" t="s">
        <v>7</v>
      </c>
      <c r="P11" s="9"/>
    </row>
    <row r="12" spans="1:16" ht="15.75">
      <c r="A12" s="5">
        <v>13</v>
      </c>
      <c r="B12" s="2" t="str">
        <f>LOOKUP(A12,'lookup tables'!$A$2:$A$17,'lookup tables'!$B$2:$B$17)</f>
        <v>Harvey Gibson</v>
      </c>
      <c r="C12" s="56"/>
      <c r="D12" s="56"/>
      <c r="E12" s="56"/>
      <c r="F12" s="56"/>
      <c r="G12" s="56"/>
      <c r="H12" s="56"/>
      <c r="I12" s="56"/>
      <c r="J12" s="56"/>
      <c r="K12" s="56"/>
      <c r="L12" s="1">
        <f>SUM(C12:K12)</f>
        <v>0</v>
      </c>
      <c r="M12" s="20">
        <f>LOOKUP(A12,'lookup tables'!$A$2:$A$17,'lookup tables'!$C$2:$C$17)</f>
        <v>16</v>
      </c>
      <c r="N12" s="1">
        <f>+L12-M12</f>
        <v>-16</v>
      </c>
      <c r="O12" s="51">
        <f>SUM(L13:N13)</f>
        <v>0</v>
      </c>
      <c r="P12" s="5"/>
    </row>
    <row r="13" spans="1:16" ht="15.75">
      <c r="A13" s="9"/>
      <c r="B13" s="8"/>
      <c r="C13" s="55"/>
      <c r="D13" s="55"/>
      <c r="E13" s="55"/>
      <c r="F13" s="55"/>
      <c r="G13" s="55"/>
      <c r="H13" s="55"/>
      <c r="I13" s="55"/>
      <c r="J13" s="55"/>
      <c r="K13" s="55"/>
      <c r="L13" s="8">
        <f>SUM(C13:K13)</f>
        <v>0</v>
      </c>
      <c r="M13" s="8" t="s">
        <v>7</v>
      </c>
      <c r="N13" s="8" t="s">
        <v>7</v>
      </c>
      <c r="O13" s="8" t="s">
        <v>7</v>
      </c>
      <c r="P13" s="9"/>
    </row>
    <row r="14" spans="1:15" ht="15.75">
      <c r="A14" s="5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2"/>
      <c r="N14" s="92"/>
      <c r="O14" s="92"/>
    </row>
    <row r="15" spans="1:16" ht="15.75">
      <c r="A15" s="5">
        <v>3</v>
      </c>
      <c r="B15" s="2" t="str">
        <f>LOOKUP(A15,'lookup tables'!$A$2:$A$17,'lookup tables'!$B$2:$B$17)</f>
        <v>Patrick Knapp</v>
      </c>
      <c r="C15" s="56"/>
      <c r="D15" s="56"/>
      <c r="E15" s="56"/>
      <c r="F15" s="56"/>
      <c r="G15" s="56"/>
      <c r="H15" s="56"/>
      <c r="I15" s="56"/>
      <c r="J15" s="56"/>
      <c r="K15" s="56"/>
      <c r="L15" s="1">
        <f>SUM(C15:K15)</f>
        <v>0</v>
      </c>
      <c r="M15" s="2">
        <f>LOOKUP(A15,'lookup tables'!$A$2:$A$17,'lookup tables'!$C$2:$C$17)</f>
        <v>15</v>
      </c>
      <c r="N15" s="1">
        <f>+L15-M15</f>
        <v>-15</v>
      </c>
      <c r="O15" s="126">
        <f>SUM(L16:N16)</f>
        <v>0</v>
      </c>
      <c r="P15" s="5"/>
    </row>
    <row r="16" spans="1:16" ht="15.75">
      <c r="A16" s="9"/>
      <c r="B16" s="12"/>
      <c r="C16" s="55"/>
      <c r="D16" s="55"/>
      <c r="E16" s="55"/>
      <c r="F16" s="55"/>
      <c r="G16" s="55"/>
      <c r="H16" s="55"/>
      <c r="I16" s="55"/>
      <c r="J16" s="55"/>
      <c r="K16" s="55"/>
      <c r="L16" s="8">
        <f>SUM(C16:K16)</f>
        <v>0</v>
      </c>
      <c r="M16" s="8"/>
      <c r="N16" s="8" t="s">
        <v>7</v>
      </c>
      <c r="O16" s="127" t="s">
        <v>7</v>
      </c>
      <c r="P16" s="9"/>
    </row>
    <row r="17" spans="1:16" ht="15.75">
      <c r="A17" s="5">
        <v>14</v>
      </c>
      <c r="B17" s="2" t="str">
        <f>LOOKUP(A17,'lookup tables'!$A$2:$A$17,'lookup tables'!$B$2:$B$17)</f>
        <v>Tom Zayac</v>
      </c>
      <c r="C17" s="56"/>
      <c r="D17" s="56"/>
      <c r="E17" s="56"/>
      <c r="F17" s="56"/>
      <c r="G17" s="56"/>
      <c r="H17" s="56"/>
      <c r="I17" s="56"/>
      <c r="J17" s="56"/>
      <c r="K17" s="56"/>
      <c r="L17" s="1">
        <f>SUM(C17:K17)</f>
        <v>0</v>
      </c>
      <c r="M17" s="2">
        <f>LOOKUP(A17,'lookup tables'!$A$2:$A$17,'lookup tables'!$C$2:$C$17)</f>
        <v>10</v>
      </c>
      <c r="N17" s="1">
        <f>+L17-M17</f>
        <v>-10</v>
      </c>
      <c r="O17" s="126">
        <f>SUM(L18:N18)</f>
        <v>0</v>
      </c>
      <c r="P17" s="5"/>
    </row>
    <row r="18" spans="1:16" ht="15.75">
      <c r="A18" s="9"/>
      <c r="B18" s="8"/>
      <c r="C18" s="55"/>
      <c r="D18" s="55"/>
      <c r="E18" s="55"/>
      <c r="F18" s="55"/>
      <c r="G18" s="55"/>
      <c r="H18" s="55"/>
      <c r="I18" s="55"/>
      <c r="J18" s="55"/>
      <c r="K18" s="55" t="s">
        <v>7</v>
      </c>
      <c r="L18" s="8">
        <f>SUM(C18:K18)</f>
        <v>0</v>
      </c>
      <c r="M18" s="8" t="s">
        <v>7</v>
      </c>
      <c r="N18" s="8" t="s">
        <v>17</v>
      </c>
      <c r="O18" s="8" t="s">
        <v>7</v>
      </c>
      <c r="P18" s="9"/>
    </row>
    <row r="19" spans="1:16" ht="15.75">
      <c r="A19" s="5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2"/>
      <c r="O19" s="92"/>
      <c r="P19" s="5"/>
    </row>
    <row r="20" spans="1:16" ht="15.75">
      <c r="A20" s="5">
        <v>4</v>
      </c>
      <c r="B20" s="2" t="str">
        <f>LOOKUP(A20,'lookup tables'!$A$2:$A$17,'lookup tables'!$B$2:$B$17)</f>
        <v>Harold Connely</v>
      </c>
      <c r="C20" s="56"/>
      <c r="D20" s="56"/>
      <c r="E20" s="56"/>
      <c r="F20" s="56"/>
      <c r="G20" s="56"/>
      <c r="H20" s="56"/>
      <c r="I20" s="56"/>
      <c r="J20" s="56"/>
      <c r="K20" s="56"/>
      <c r="L20" s="1">
        <f>SUM(C20:K20)</f>
        <v>0</v>
      </c>
      <c r="M20" s="20">
        <f>LOOKUP(A20,'lookup tables'!$A$2:$A$17,'lookup tables'!$C$2:$C$17)</f>
        <v>11</v>
      </c>
      <c r="N20" s="1">
        <f>+L20-M20</f>
        <v>-11</v>
      </c>
      <c r="O20" s="51">
        <f>SUM(L21:N21)</f>
        <v>0</v>
      </c>
      <c r="P20" s="5"/>
    </row>
    <row r="21" spans="1:16" ht="15.75">
      <c r="A21" s="9"/>
      <c r="B21" s="12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8">
        <f>SUM(C21:K21)</f>
        <v>0</v>
      </c>
      <c r="M21" s="8" t="s">
        <v>7</v>
      </c>
      <c r="N21" s="8" t="s">
        <v>7</v>
      </c>
      <c r="O21" s="8" t="s">
        <v>7</v>
      </c>
      <c r="P21" s="9"/>
    </row>
    <row r="22" spans="1:16" ht="15.75">
      <c r="A22" s="5">
        <v>15</v>
      </c>
      <c r="B22" s="2" t="str">
        <f>LOOKUP(A22,'lookup tables'!$A$2:$A$17,'lookup tables'!$B$2:$B$17)</f>
        <v>Rick Huckemeyer</v>
      </c>
      <c r="C22" s="54"/>
      <c r="D22" s="54"/>
      <c r="E22" s="54"/>
      <c r="F22" s="54"/>
      <c r="G22" s="54"/>
      <c r="H22" s="54"/>
      <c r="I22" s="54"/>
      <c r="J22" s="54"/>
      <c r="K22" s="54"/>
      <c r="L22" s="1">
        <f>SUM(C22:K22)</f>
        <v>0</v>
      </c>
      <c r="M22" s="20">
        <f>LOOKUP(A22,'lookup tables'!$A$2:$A$17,'lookup tables'!$C$2:$C$17)</f>
        <v>16</v>
      </c>
      <c r="N22" s="1">
        <f>+L22-M22</f>
        <v>-16</v>
      </c>
      <c r="O22" s="51">
        <f>SUM(L23:N23)</f>
        <v>0</v>
      </c>
      <c r="P22" s="5"/>
    </row>
    <row r="23" spans="1:16" ht="15.75">
      <c r="A23" s="9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8">
        <f>SUM(C23:K23)</f>
        <v>0</v>
      </c>
      <c r="M23" s="8"/>
      <c r="N23" s="8" t="s">
        <v>7</v>
      </c>
      <c r="O23" s="8" t="s">
        <v>7</v>
      </c>
      <c r="P23" s="9"/>
    </row>
    <row r="24" spans="1:16" ht="15.75">
      <c r="A24" s="5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2"/>
      <c r="O24" s="92"/>
      <c r="P24" s="5"/>
    </row>
    <row r="25" spans="1:16" ht="15.75">
      <c r="A25" s="5">
        <v>5</v>
      </c>
      <c r="B25" s="144" t="str">
        <f>LOOKUP(A25,'lookup tables'!$A$2:$A$17,'lookup tables'!$B$2:$B$17)</f>
        <v>Jim Ferro</v>
      </c>
      <c r="C25" s="54"/>
      <c r="D25" s="54"/>
      <c r="E25" s="54"/>
      <c r="F25" s="54"/>
      <c r="G25" s="54"/>
      <c r="H25" s="54"/>
      <c r="I25" s="54"/>
      <c r="J25" s="54"/>
      <c r="K25" s="54"/>
      <c r="L25" s="1">
        <f>SUM(C25:K25)</f>
        <v>0</v>
      </c>
      <c r="M25" s="2">
        <f>LOOKUP(A25,'lookup tables'!$A$2:$A$17,'lookup tables'!$C$2:$C$17)</f>
        <v>10</v>
      </c>
      <c r="N25" s="1">
        <f>+L25-M25</f>
        <v>-10</v>
      </c>
      <c r="O25" s="126">
        <f>SUM(L26:N26)</f>
        <v>0</v>
      </c>
      <c r="P25" s="5"/>
    </row>
    <row r="26" spans="1:16" ht="15.75">
      <c r="A26" s="9"/>
      <c r="B26" s="145"/>
      <c r="C26" s="55"/>
      <c r="D26" s="55"/>
      <c r="E26" s="55"/>
      <c r="F26" s="55"/>
      <c r="G26" s="55"/>
      <c r="H26" s="55"/>
      <c r="I26" s="55"/>
      <c r="J26" s="55"/>
      <c r="K26" s="55"/>
      <c r="L26" s="8">
        <f>SUM(C26:K26)</f>
        <v>0</v>
      </c>
      <c r="M26" s="8"/>
      <c r="N26" s="8"/>
      <c r="O26" s="127"/>
      <c r="P26" s="9"/>
    </row>
    <row r="27" spans="1:16" ht="15.75">
      <c r="A27" s="5">
        <v>16</v>
      </c>
      <c r="B27" s="144" t="str">
        <f>LOOKUP(A27,'lookup tables'!$A$2:$A$17,'lookup tables'!$B$2:$B$17)</f>
        <v>Brad VanAuken</v>
      </c>
      <c r="C27" s="56"/>
      <c r="D27" s="56"/>
      <c r="E27" s="56"/>
      <c r="F27" s="56"/>
      <c r="G27" s="56"/>
      <c r="H27" s="56"/>
      <c r="I27" s="56"/>
      <c r="J27" s="56"/>
      <c r="K27" s="56"/>
      <c r="L27" s="1">
        <f>SUM(C27:K27)</f>
        <v>0</v>
      </c>
      <c r="M27" s="2">
        <f>LOOKUP(A27,'lookup tables'!$A$2:$A$17,'lookup tables'!$C$2:$C$17)</f>
        <v>12</v>
      </c>
      <c r="N27" s="1">
        <f>+L27-M27</f>
        <v>-12</v>
      </c>
      <c r="O27" s="126">
        <f>SUM(L28:N28)</f>
        <v>0</v>
      </c>
      <c r="P27" s="5"/>
    </row>
    <row r="28" spans="1:16" ht="15.75">
      <c r="A28" s="9"/>
      <c r="B28" s="146"/>
      <c r="C28" s="55"/>
      <c r="D28" s="55"/>
      <c r="E28" s="55"/>
      <c r="F28" s="55"/>
      <c r="G28" s="55"/>
      <c r="H28" s="55"/>
      <c r="I28" s="55"/>
      <c r="J28" s="55"/>
      <c r="K28" s="55"/>
      <c r="L28" s="8">
        <f>SUM(C28:K28)</f>
        <v>0</v>
      </c>
      <c r="M28" s="8"/>
      <c r="N28" s="8"/>
      <c r="O28" s="8"/>
      <c r="P28" s="9"/>
    </row>
    <row r="29" spans="1:16" ht="15.75">
      <c r="A29" s="5"/>
      <c r="B29" s="93" t="s">
        <v>7</v>
      </c>
      <c r="C29" s="118"/>
      <c r="D29" s="118"/>
      <c r="E29" s="118"/>
      <c r="F29" s="118"/>
      <c r="G29" s="118"/>
      <c r="H29" s="118"/>
      <c r="I29" s="91"/>
      <c r="J29" s="91"/>
      <c r="K29" s="91"/>
      <c r="L29" s="92"/>
      <c r="M29" s="92"/>
      <c r="N29" s="92"/>
      <c r="O29" s="92"/>
      <c r="P29" s="5"/>
    </row>
    <row r="30" spans="1:16" ht="15.75">
      <c r="A30" s="5">
        <v>6</v>
      </c>
      <c r="B30" s="144" t="str">
        <f>LOOKUP(A30,'lookup tables'!$A$2:$A$17,'lookup tables'!$B$2:$B$17)</f>
        <v>Mark Dentinger</v>
      </c>
      <c r="C30" s="56"/>
      <c r="D30" s="56"/>
      <c r="E30" s="56"/>
      <c r="F30" s="56"/>
      <c r="G30" s="56"/>
      <c r="H30" s="56"/>
      <c r="I30" s="56"/>
      <c r="J30" s="56"/>
      <c r="K30" s="56"/>
      <c r="L30" s="1">
        <f>SUM(C30:K30)</f>
        <v>0</v>
      </c>
      <c r="M30" s="20">
        <f>LOOKUP(A30,'lookup tables'!$A$2:$A$17,'lookup tables'!$C$2:$C$17)</f>
        <v>9</v>
      </c>
      <c r="N30" s="1">
        <f>+L30-M30</f>
        <v>-9</v>
      </c>
      <c r="O30" s="51">
        <f>SUM(L31:N31)</f>
        <v>0</v>
      </c>
      <c r="P30" s="5"/>
    </row>
    <row r="31" spans="1:16" ht="15.75">
      <c r="A31" s="9"/>
      <c r="B31" s="145"/>
      <c r="C31" s="55"/>
      <c r="D31" s="55"/>
      <c r="E31" s="55"/>
      <c r="F31" s="55"/>
      <c r="G31" s="55"/>
      <c r="H31" s="55"/>
      <c r="I31" s="55"/>
      <c r="J31" s="55"/>
      <c r="K31" s="55"/>
      <c r="L31" s="8">
        <f>SUM(C31:K31)</f>
        <v>0</v>
      </c>
      <c r="M31" s="8"/>
      <c r="N31" s="8"/>
      <c r="O31" s="8"/>
      <c r="P31" s="9"/>
    </row>
    <row r="32" spans="1:16" ht="15.75">
      <c r="A32" s="5">
        <v>9</v>
      </c>
      <c r="B32" s="144" t="str">
        <f>LOOKUP(A32,'lookup tables'!$A$2:$A$17,'lookup tables'!$B$2:$B$17)</f>
        <v>Ed Roche</v>
      </c>
      <c r="C32" s="54"/>
      <c r="D32" s="54"/>
      <c r="E32" s="54"/>
      <c r="F32" s="54"/>
      <c r="G32" s="54"/>
      <c r="H32" s="54"/>
      <c r="I32" s="54"/>
      <c r="J32" s="54"/>
      <c r="K32" s="54"/>
      <c r="L32" s="1">
        <f>SUM(C32:K32)</f>
        <v>0</v>
      </c>
      <c r="M32" s="2">
        <f>LOOKUP(A32,'lookup tables'!$A$2:$A$17,'lookup tables'!$C$2:$C$17)</f>
        <v>16</v>
      </c>
      <c r="N32" s="1">
        <f>+L32-M32</f>
        <v>-16</v>
      </c>
      <c r="O32" s="51">
        <f>SUM(L33:N33)</f>
        <v>0</v>
      </c>
      <c r="P32" s="5"/>
    </row>
    <row r="33" spans="1:16" ht="15.75">
      <c r="A33" s="9"/>
      <c r="B33" s="146"/>
      <c r="C33" s="55"/>
      <c r="D33" s="55"/>
      <c r="E33" s="55"/>
      <c r="F33" s="55"/>
      <c r="G33" s="55"/>
      <c r="H33" s="55"/>
      <c r="I33" s="55"/>
      <c r="J33" s="55"/>
      <c r="K33" s="55"/>
      <c r="L33" s="8">
        <f>SUM(C33:K33)</f>
        <v>0</v>
      </c>
      <c r="M33" s="8"/>
      <c r="N33" s="8"/>
      <c r="O33" s="8"/>
      <c r="P33" s="9"/>
    </row>
    <row r="34" spans="1:16" ht="15.75">
      <c r="A34" s="5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5"/>
    </row>
    <row r="35" spans="1:16" ht="15.75">
      <c r="A35" s="5">
        <v>7</v>
      </c>
      <c r="B35" s="2" t="str">
        <f>LOOKUP(A35,'lookup tables'!$A$2:$A$17,'lookup tables'!$B$2:$B$17)</f>
        <v>Fred Schlensker</v>
      </c>
      <c r="C35" s="56"/>
      <c r="D35" s="56"/>
      <c r="E35" s="119"/>
      <c r="F35" s="119"/>
      <c r="G35" s="119"/>
      <c r="H35" s="119"/>
      <c r="I35" s="119"/>
      <c r="J35" s="86"/>
      <c r="K35" s="86"/>
      <c r="L35" s="1">
        <f>SUM(C35:K35)</f>
        <v>0</v>
      </c>
      <c r="M35" s="2">
        <f>LOOKUP(A35,'lookup tables'!$A$2:$A$17,'lookup tables'!$C$2:$C$17)</f>
        <v>6</v>
      </c>
      <c r="N35" s="1">
        <f>+L35-M35</f>
        <v>-6</v>
      </c>
      <c r="O35" s="126">
        <f>SUM(L36:N36)</f>
        <v>0</v>
      </c>
      <c r="P35" s="5"/>
    </row>
    <row r="36" spans="1:16" ht="15.75">
      <c r="A36" s="9"/>
      <c r="B36" s="12"/>
      <c r="C36" s="55"/>
      <c r="D36" s="55"/>
      <c r="E36" s="55"/>
      <c r="F36" s="55"/>
      <c r="G36" s="55"/>
      <c r="H36" s="55"/>
      <c r="I36" s="55"/>
      <c r="J36" s="55"/>
      <c r="K36" s="55"/>
      <c r="L36" s="8">
        <f>SUM(C36:K36)</f>
        <v>0</v>
      </c>
      <c r="M36" s="8"/>
      <c r="N36" s="8"/>
      <c r="O36" s="127"/>
      <c r="P36" s="9"/>
    </row>
    <row r="37" spans="1:16" ht="15.75">
      <c r="A37" s="5">
        <v>10</v>
      </c>
      <c r="B37" s="2" t="str">
        <f>LOOKUP(A37,'lookup tables'!$A$2:$A$17,'lookup tables'!$B$2:$B$17)</f>
        <v>Doug Hampton</v>
      </c>
      <c r="C37" s="56"/>
      <c r="D37" s="56"/>
      <c r="E37" s="56"/>
      <c r="F37" s="56"/>
      <c r="G37" s="56"/>
      <c r="H37" s="56"/>
      <c r="I37" s="56"/>
      <c r="J37" s="56"/>
      <c r="K37" s="56"/>
      <c r="L37" s="1">
        <f>SUM(C37:K37)</f>
        <v>0</v>
      </c>
      <c r="M37" s="20">
        <f>LOOKUP(A37,'lookup tables'!$A$2:$A$17,'lookup tables'!$C$2:$C$17)</f>
        <v>9</v>
      </c>
      <c r="N37" s="1">
        <f>+L37-M37</f>
        <v>-9</v>
      </c>
      <c r="O37" s="126">
        <f>SUM(L38:N38)</f>
        <v>0</v>
      </c>
      <c r="P37" s="5"/>
    </row>
    <row r="38" spans="1:16" ht="15.75">
      <c r="A38" s="9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8">
        <f>SUM(C38:K38)</f>
        <v>0</v>
      </c>
      <c r="M38" s="8"/>
      <c r="N38" s="8"/>
      <c r="O38" s="8"/>
      <c r="P38" s="9"/>
    </row>
    <row r="39" spans="1:16" ht="15.75">
      <c r="A39" s="5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5"/>
    </row>
    <row r="40" spans="1:16" ht="15.75">
      <c r="A40" s="5">
        <v>8</v>
      </c>
      <c r="B40" s="144" t="str">
        <f>LOOKUP(A40,'lookup tables'!$A$2:$A$17,'lookup tables'!$B$2:$B$17)</f>
        <v>Gunnar Isaacson</v>
      </c>
      <c r="C40" s="56"/>
      <c r="D40" s="158"/>
      <c r="E40" s="56"/>
      <c r="F40" s="56"/>
      <c r="G40" s="56"/>
      <c r="H40" s="56"/>
      <c r="I40" s="56"/>
      <c r="J40" s="56"/>
      <c r="K40" s="56"/>
      <c r="L40" s="1">
        <f>SUM(C40:K40)</f>
        <v>0</v>
      </c>
      <c r="M40" s="20">
        <f>LOOKUP(A40,'lookup tables'!$A$2:$A$17,'lookup tables'!$C$2:$C$17)</f>
        <v>3</v>
      </c>
      <c r="N40" s="1">
        <f>+L40-M40</f>
        <v>-3</v>
      </c>
      <c r="O40" s="51">
        <f>SUM(L41:N41)</f>
        <v>0</v>
      </c>
      <c r="P40" s="5"/>
    </row>
    <row r="41" spans="1:16" ht="15.75">
      <c r="A41" s="9"/>
      <c r="B41" s="145"/>
      <c r="C41" s="55"/>
      <c r="D41" s="55"/>
      <c r="E41" s="55"/>
      <c r="F41" s="55"/>
      <c r="G41" s="55"/>
      <c r="H41" s="55"/>
      <c r="I41" s="55"/>
      <c r="J41" s="55"/>
      <c r="K41" s="55"/>
      <c r="L41" s="8">
        <f>SUM(C41:K41)</f>
        <v>0</v>
      </c>
      <c r="M41" s="8"/>
      <c r="N41" s="8"/>
      <c r="O41" s="8"/>
      <c r="P41" s="9"/>
    </row>
    <row r="42" spans="1:16" ht="15.75">
      <c r="A42" s="5">
        <v>11</v>
      </c>
      <c r="B42" s="144" t="str">
        <f>LOOKUP(A42,'lookup tables'!$A$2:$A$17,'lookup tables'!$B$2:$B$17)</f>
        <v>John Irwin</v>
      </c>
      <c r="C42" s="56"/>
      <c r="D42" s="56"/>
      <c r="E42" s="56"/>
      <c r="F42" s="56"/>
      <c r="G42" s="56"/>
      <c r="H42" s="56"/>
      <c r="I42" s="56"/>
      <c r="J42" s="56"/>
      <c r="K42" s="56"/>
      <c r="L42" s="1">
        <f>SUM(C42:K42)</f>
        <v>0</v>
      </c>
      <c r="M42" s="2">
        <f>LOOKUP(A42,'lookup tables'!$A$2:$A$17,'lookup tables'!$C$2:$C$17)</f>
        <v>10</v>
      </c>
      <c r="N42" s="1">
        <f>+L42-M42</f>
        <v>-10</v>
      </c>
      <c r="O42" s="51">
        <f>SUM(L43:N43)</f>
        <v>0</v>
      </c>
      <c r="P42" s="5"/>
    </row>
    <row r="43" spans="1:16" ht="15.75">
      <c r="A43" s="9"/>
      <c r="B43" s="152"/>
      <c r="C43" s="55"/>
      <c r="D43" s="55"/>
      <c r="E43" s="55"/>
      <c r="F43" s="55"/>
      <c r="G43" s="55"/>
      <c r="H43" s="55"/>
      <c r="I43" s="55"/>
      <c r="J43" s="55"/>
      <c r="K43" s="55"/>
      <c r="L43" s="156">
        <f>SUM(C43:K43)</f>
        <v>0</v>
      </c>
      <c r="M43" s="160"/>
      <c r="N43" s="160"/>
      <c r="O43" s="160"/>
      <c r="P43" s="9"/>
    </row>
    <row r="44" ht="15.75">
      <c r="P44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Knapp</dc:creator>
  <cp:keywords/>
  <dc:description/>
  <cp:lastModifiedBy>Patrick Knapp</cp:lastModifiedBy>
  <cp:lastPrinted>2005-07-18T02:13:00Z</cp:lastPrinted>
  <dcterms:created xsi:type="dcterms:W3CDTF">2001-05-10T01:19:37Z</dcterms:created>
  <dcterms:modified xsi:type="dcterms:W3CDTF">2022-03-28T18:13:06Z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